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john/Library/Mobile Documents/com~apple~CloudDocs/DOGS/2020/2 - Modern/"/>
    </mc:Choice>
  </mc:AlternateContent>
  <xr:revisionPtr revIDLastSave="0" documentId="13_ncr:1_{B1F07A85-6A41-C341-8AA7-3CB124F8C85D}" xr6:coauthVersionLast="36" xr6:coauthVersionMax="45" xr10:uidLastSave="{00000000-0000-0000-0000-000000000000}"/>
  <bookViews>
    <workbookView xWindow="8460" yWindow="1080" windowWidth="25840" windowHeight="19820" xr2:uid="{00000000-000D-0000-FFFF-FFFF00000000}"/>
  </bookViews>
  <sheets>
    <sheet name="Round 1" sheetId="56" r:id="rId1"/>
    <sheet name="Lowest Gross" sheetId="2" r:id="rId2"/>
  </sheets>
  <definedNames>
    <definedName name="_xlnm._FilterDatabase" localSheetId="1" hidden="1">'Lowest Gross'!#REF!</definedName>
    <definedName name="_xlnm._FilterDatabase" localSheetId="0" hidden="1">'Round 1'!$B$5:$AB$5</definedName>
    <definedName name="_xlnm.Print_Area" localSheetId="1">'Lowest Gross'!$A$5:$Q$25</definedName>
    <definedName name="_xlnm.Print_Area" localSheetId="0">'Round 1'!$A$6:$AB$26</definedName>
    <definedName name="_xlnm.Print_Titles" localSheetId="1">'Lowest Gross'!$1:$4</definedName>
    <definedName name="_xlnm.Print_Titles" localSheetId="0">'Round 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56" l="1"/>
  <c r="F242" i="56" l="1"/>
  <c r="F241" i="56"/>
  <c r="F240" i="56"/>
  <c r="F237" i="56"/>
  <c r="F234" i="56"/>
  <c r="P180" i="56"/>
  <c r="P245" i="56" l="1"/>
  <c r="P244" i="56"/>
  <c r="P243" i="56"/>
  <c r="P242" i="56"/>
  <c r="P241" i="56"/>
  <c r="P240" i="56"/>
  <c r="P239" i="56"/>
  <c r="P238" i="56"/>
  <c r="P80" i="56"/>
  <c r="P237" i="56"/>
  <c r="P111" i="56"/>
  <c r="P138" i="56"/>
  <c r="P45" i="56"/>
  <c r="P110" i="56"/>
  <c r="P236" i="56"/>
  <c r="P139" i="56"/>
  <c r="P26" i="56"/>
  <c r="P161" i="56"/>
  <c r="P141" i="56"/>
  <c r="P176" i="56"/>
  <c r="P90" i="56"/>
  <c r="P154" i="56"/>
  <c r="P235" i="56"/>
  <c r="P100" i="56"/>
  <c r="P99" i="56"/>
  <c r="P113" i="56"/>
  <c r="P25" i="56"/>
  <c r="P190" i="56"/>
  <c r="P234" i="56"/>
  <c r="P6" i="56"/>
  <c r="P67" i="56"/>
  <c r="P9" i="56"/>
  <c r="P191" i="56"/>
  <c r="P231" i="56"/>
  <c r="P13" i="56"/>
  <c r="P109" i="56"/>
  <c r="P153" i="56"/>
  <c r="P14" i="56"/>
  <c r="P18" i="56"/>
  <c r="P137" i="56"/>
  <c r="P224" i="56"/>
  <c r="P11" i="56"/>
  <c r="P23" i="56"/>
  <c r="P71" i="56"/>
  <c r="P201" i="56"/>
  <c r="P172" i="56"/>
  <c r="P12" i="56"/>
  <c r="P230" i="56"/>
  <c r="P125" i="56"/>
  <c r="P19" i="56"/>
  <c r="P7" i="56"/>
  <c r="P120" i="56"/>
  <c r="P79" i="56"/>
  <c r="P229" i="56"/>
  <c r="P74" i="56"/>
  <c r="P16" i="56"/>
  <c r="P15" i="56"/>
  <c r="P10" i="56"/>
  <c r="P20" i="56"/>
  <c r="P221" i="56"/>
  <c r="P8" i="56"/>
  <c r="P17" i="56"/>
  <c r="F230" i="56" l="1"/>
  <c r="Z240" i="56"/>
  <c r="AA240" i="56" s="1"/>
  <c r="AB240" i="56" s="1"/>
  <c r="Z242" i="56"/>
  <c r="Z241" i="56"/>
  <c r="AA241" i="56" s="1"/>
  <c r="AB241" i="56" s="1"/>
  <c r="Z237" i="56"/>
  <c r="AA242" i="56" l="1"/>
  <c r="AB242" i="56" s="1"/>
  <c r="AA237" i="56"/>
  <c r="AB237" i="56" s="1"/>
  <c r="Y308" i="56"/>
  <c r="X308" i="56"/>
  <c r="W308" i="56"/>
  <c r="V308" i="56"/>
  <c r="U308" i="56"/>
  <c r="T308" i="56"/>
  <c r="S308" i="56"/>
  <c r="R308" i="56"/>
  <c r="Q308" i="56"/>
  <c r="O308" i="56"/>
  <c r="N308" i="56"/>
  <c r="M308" i="56"/>
  <c r="L308" i="56"/>
  <c r="K308" i="56"/>
  <c r="J308" i="56"/>
  <c r="I308" i="56"/>
  <c r="H308" i="56"/>
  <c r="G308" i="56"/>
  <c r="Z307" i="56"/>
  <c r="P307" i="56"/>
  <c r="B277" i="56"/>
  <c r="Z273" i="56"/>
  <c r="P273" i="56"/>
  <c r="F273" i="56"/>
  <c r="Z272" i="56"/>
  <c r="P272" i="56"/>
  <c r="F272" i="56"/>
  <c r="Z271" i="56"/>
  <c r="P271" i="56"/>
  <c r="F271" i="56"/>
  <c r="Z270" i="56"/>
  <c r="P270" i="56"/>
  <c r="F270" i="56"/>
  <c r="Z269" i="56"/>
  <c r="P269" i="56"/>
  <c r="F269" i="56"/>
  <c r="Z268" i="56"/>
  <c r="P268" i="56"/>
  <c r="F268" i="56"/>
  <c r="Z267" i="56"/>
  <c r="P267" i="56"/>
  <c r="F267" i="56"/>
  <c r="Z266" i="56"/>
  <c r="P266" i="56"/>
  <c r="F266" i="56"/>
  <c r="Z265" i="56"/>
  <c r="P265" i="56"/>
  <c r="F265" i="56"/>
  <c r="Z264" i="56"/>
  <c r="P264" i="56"/>
  <c r="F264" i="56"/>
  <c r="Z263" i="56"/>
  <c r="P263" i="56"/>
  <c r="F263" i="56"/>
  <c r="Z262" i="56"/>
  <c r="P262" i="56"/>
  <c r="F262" i="56"/>
  <c r="Z261" i="56"/>
  <c r="P261" i="56"/>
  <c r="F261" i="56"/>
  <c r="Z260" i="56"/>
  <c r="P260" i="56"/>
  <c r="F260" i="56"/>
  <c r="Z259" i="56"/>
  <c r="P259" i="56"/>
  <c r="F259" i="56"/>
  <c r="Z258" i="56"/>
  <c r="P258" i="56"/>
  <c r="F258" i="56"/>
  <c r="Z257" i="56"/>
  <c r="P257" i="56"/>
  <c r="F257" i="56"/>
  <c r="Z256" i="56"/>
  <c r="P256" i="56"/>
  <c r="F256" i="56"/>
  <c r="Z255" i="56"/>
  <c r="P255" i="56"/>
  <c r="F255" i="56"/>
  <c r="Z254" i="56"/>
  <c r="P254" i="56"/>
  <c r="F254" i="56"/>
  <c r="Z253" i="56"/>
  <c r="P253" i="56"/>
  <c r="F253" i="56"/>
  <c r="Z252" i="56"/>
  <c r="P252" i="56"/>
  <c r="F252" i="56"/>
  <c r="Z24" i="56"/>
  <c r="P24" i="56"/>
  <c r="F24" i="56"/>
  <c r="Z251" i="56"/>
  <c r="P251" i="56"/>
  <c r="F251" i="56"/>
  <c r="Z250" i="56"/>
  <c r="P250" i="56"/>
  <c r="F250" i="56"/>
  <c r="Z249" i="56"/>
  <c r="P249" i="56"/>
  <c r="F249" i="56"/>
  <c r="Z248" i="56"/>
  <c r="P248" i="56"/>
  <c r="Z247" i="56"/>
  <c r="P247" i="56"/>
  <c r="F247" i="56"/>
  <c r="Z246" i="56"/>
  <c r="P246" i="56"/>
  <c r="AA246" i="56" s="1"/>
  <c r="AB246" i="56" s="1"/>
  <c r="F246" i="56"/>
  <c r="Z233" i="56"/>
  <c r="P233" i="56"/>
  <c r="F233" i="56"/>
  <c r="Z232" i="56"/>
  <c r="P232" i="56"/>
  <c r="F232" i="56"/>
  <c r="Z230" i="56"/>
  <c r="Z228" i="56"/>
  <c r="P228" i="56"/>
  <c r="F228" i="56"/>
  <c r="Z227" i="56"/>
  <c r="P227" i="56"/>
  <c r="F227" i="56"/>
  <c r="Z226" i="56"/>
  <c r="P226" i="56"/>
  <c r="F226" i="56"/>
  <c r="Z224" i="56"/>
  <c r="F224" i="56"/>
  <c r="Z225" i="56"/>
  <c r="P225" i="56"/>
  <c r="F225" i="56"/>
  <c r="Z223" i="56"/>
  <c r="P223" i="56"/>
  <c r="F223" i="56"/>
  <c r="Z222" i="56"/>
  <c r="P222" i="56"/>
  <c r="F222" i="56"/>
  <c r="Z220" i="56"/>
  <c r="P220" i="56"/>
  <c r="F220" i="56"/>
  <c r="Z219" i="56"/>
  <c r="P219" i="56"/>
  <c r="F219" i="56"/>
  <c r="Z218" i="56"/>
  <c r="P218" i="56"/>
  <c r="F218" i="56"/>
  <c r="Z217" i="56"/>
  <c r="P217" i="56"/>
  <c r="F217" i="56"/>
  <c r="Z216" i="56"/>
  <c r="P216" i="56"/>
  <c r="F216" i="56"/>
  <c r="Z215" i="56"/>
  <c r="P215" i="56"/>
  <c r="F215" i="56"/>
  <c r="Z214" i="56"/>
  <c r="P214" i="56"/>
  <c r="F214" i="56"/>
  <c r="Z213" i="56"/>
  <c r="P213" i="56"/>
  <c r="F213" i="56"/>
  <c r="Z212" i="56"/>
  <c r="P212" i="56"/>
  <c r="F212" i="56"/>
  <c r="Z211" i="56"/>
  <c r="P211" i="56"/>
  <c r="F211" i="56"/>
  <c r="Z210" i="56"/>
  <c r="P210" i="56"/>
  <c r="F210" i="56"/>
  <c r="Z209" i="56"/>
  <c r="P209" i="56"/>
  <c r="F209" i="56"/>
  <c r="Z208" i="56"/>
  <c r="P208" i="56"/>
  <c r="F208" i="56"/>
  <c r="Z207" i="56"/>
  <c r="P207" i="56"/>
  <c r="F207" i="56"/>
  <c r="Z206" i="56"/>
  <c r="P206" i="56"/>
  <c r="F206" i="56"/>
  <c r="Z205" i="56"/>
  <c r="P205" i="56"/>
  <c r="F205" i="56"/>
  <c r="Z204" i="56"/>
  <c r="P204" i="56"/>
  <c r="F204" i="56"/>
  <c r="Z203" i="56"/>
  <c r="P203" i="56"/>
  <c r="F203" i="56"/>
  <c r="Z202" i="56"/>
  <c r="P202" i="56"/>
  <c r="F202" i="56"/>
  <c r="Z201" i="56"/>
  <c r="F201" i="56"/>
  <c r="Z200" i="56"/>
  <c r="P200" i="56"/>
  <c r="F200" i="56"/>
  <c r="Z199" i="56"/>
  <c r="P199" i="56"/>
  <c r="F199" i="56"/>
  <c r="Z198" i="56"/>
  <c r="P198" i="56"/>
  <c r="F198" i="56"/>
  <c r="Z197" i="56"/>
  <c r="P197" i="56"/>
  <c r="F197" i="56"/>
  <c r="Z196" i="56"/>
  <c r="P196" i="56"/>
  <c r="F196" i="56"/>
  <c r="Z195" i="56"/>
  <c r="P195" i="56"/>
  <c r="F195" i="56"/>
  <c r="Z22" i="56"/>
  <c r="P22" i="56"/>
  <c r="F22" i="56"/>
  <c r="Z194" i="56"/>
  <c r="P194" i="56"/>
  <c r="F194" i="56"/>
  <c r="Z193" i="56"/>
  <c r="P193" i="56"/>
  <c r="F193" i="56"/>
  <c r="Z192" i="56"/>
  <c r="P192" i="56"/>
  <c r="F192" i="56"/>
  <c r="Z189" i="56"/>
  <c r="P189" i="56"/>
  <c r="F189" i="56"/>
  <c r="Z188" i="56"/>
  <c r="P188" i="56"/>
  <c r="F188" i="56"/>
  <c r="Z187" i="56"/>
  <c r="P187" i="56"/>
  <c r="F187" i="56"/>
  <c r="Z186" i="56"/>
  <c r="P186" i="56"/>
  <c r="F186" i="56"/>
  <c r="Z185" i="56"/>
  <c r="P185" i="56"/>
  <c r="F185" i="56"/>
  <c r="Z184" i="56"/>
  <c r="P184" i="56"/>
  <c r="F184" i="56"/>
  <c r="Z183" i="56"/>
  <c r="P183" i="56"/>
  <c r="F183" i="56"/>
  <c r="Z182" i="56"/>
  <c r="P182" i="56"/>
  <c r="F182" i="56"/>
  <c r="Z181" i="56"/>
  <c r="P181" i="56"/>
  <c r="F181" i="56"/>
  <c r="Z179" i="56"/>
  <c r="P179" i="56"/>
  <c r="F179" i="56"/>
  <c r="Z178" i="56"/>
  <c r="P178" i="56"/>
  <c r="F178" i="56"/>
  <c r="Z177" i="56"/>
  <c r="P177" i="56"/>
  <c r="F177" i="56"/>
  <c r="Z175" i="56"/>
  <c r="P175" i="56"/>
  <c r="F175" i="56"/>
  <c r="Z174" i="56"/>
  <c r="P174" i="56"/>
  <c r="F174" i="56"/>
  <c r="Z173" i="56"/>
  <c r="P173" i="56"/>
  <c r="F173" i="56"/>
  <c r="Z171" i="56"/>
  <c r="P171" i="56"/>
  <c r="F171" i="56"/>
  <c r="Z170" i="56"/>
  <c r="P170" i="56"/>
  <c r="F170" i="56"/>
  <c r="Z169" i="56"/>
  <c r="P169" i="56"/>
  <c r="F169" i="56"/>
  <c r="Z168" i="56"/>
  <c r="P168" i="56"/>
  <c r="F168" i="56"/>
  <c r="Z167" i="56"/>
  <c r="P167" i="56"/>
  <c r="F167" i="56"/>
  <c r="Z166" i="56"/>
  <c r="P166" i="56"/>
  <c r="F166" i="56"/>
  <c r="Z165" i="56"/>
  <c r="P165" i="56"/>
  <c r="F165" i="56"/>
  <c r="Z164" i="56"/>
  <c r="P164" i="56"/>
  <c r="F164" i="56"/>
  <c r="Z163" i="56"/>
  <c r="P163" i="56"/>
  <c r="F163" i="56"/>
  <c r="Z162" i="56"/>
  <c r="P162" i="56"/>
  <c r="F162" i="56"/>
  <c r="Z158" i="56"/>
  <c r="P158" i="56"/>
  <c r="F158" i="56"/>
  <c r="Z160" i="56"/>
  <c r="P160" i="56"/>
  <c r="F160" i="56"/>
  <c r="Z159" i="56"/>
  <c r="P159" i="56"/>
  <c r="F159" i="56"/>
  <c r="Z157" i="56"/>
  <c r="P157" i="56"/>
  <c r="F157" i="56"/>
  <c r="Z156" i="56"/>
  <c r="P156" i="56"/>
  <c r="F156" i="56"/>
  <c r="Z154" i="56"/>
  <c r="F154" i="56"/>
  <c r="Z155" i="56"/>
  <c r="P155" i="56"/>
  <c r="F155" i="56"/>
  <c r="Z151" i="56"/>
  <c r="P151" i="56"/>
  <c r="F151" i="56"/>
  <c r="Z152" i="56"/>
  <c r="P152" i="56"/>
  <c r="F152" i="56"/>
  <c r="Z150" i="56"/>
  <c r="P150" i="56"/>
  <c r="F150" i="56"/>
  <c r="Z149" i="56"/>
  <c r="P149" i="56"/>
  <c r="F149" i="56"/>
  <c r="Z148" i="56"/>
  <c r="P148" i="56"/>
  <c r="F148" i="56"/>
  <c r="Z147" i="56"/>
  <c r="P147" i="56"/>
  <c r="F147" i="56"/>
  <c r="Z146" i="56"/>
  <c r="P146" i="56"/>
  <c r="F146" i="56"/>
  <c r="Z145" i="56"/>
  <c r="P145" i="56"/>
  <c r="F145" i="56"/>
  <c r="Z144" i="56"/>
  <c r="P144" i="56"/>
  <c r="F144" i="56"/>
  <c r="Z143" i="56"/>
  <c r="P143" i="56"/>
  <c r="F143" i="56"/>
  <c r="Z142" i="56"/>
  <c r="P142" i="56"/>
  <c r="F142" i="56"/>
  <c r="Z141" i="56"/>
  <c r="F141" i="56"/>
  <c r="Z140" i="56"/>
  <c r="P140" i="56"/>
  <c r="F140" i="56"/>
  <c r="Z13" i="56"/>
  <c r="F13" i="56"/>
  <c r="Z136" i="56"/>
  <c r="P136" i="56"/>
  <c r="F136" i="56"/>
  <c r="Z135" i="56"/>
  <c r="P135" i="56"/>
  <c r="F135" i="56"/>
  <c r="Z134" i="56"/>
  <c r="P134" i="56"/>
  <c r="F134" i="56"/>
  <c r="Z133" i="56"/>
  <c r="P133" i="56"/>
  <c r="F133" i="56"/>
  <c r="Z132" i="56"/>
  <c r="P132" i="56"/>
  <c r="F132" i="56"/>
  <c r="Z131" i="56"/>
  <c r="P131" i="56"/>
  <c r="F131" i="56"/>
  <c r="Z130" i="56"/>
  <c r="P130" i="56"/>
  <c r="F130" i="56"/>
  <c r="Z129" i="56"/>
  <c r="P129" i="56"/>
  <c r="F129" i="56"/>
  <c r="Z128" i="56"/>
  <c r="P128" i="56"/>
  <c r="F128" i="56"/>
  <c r="Z127" i="56"/>
  <c r="P127" i="56"/>
  <c r="F127" i="56"/>
  <c r="Z126" i="56"/>
  <c r="P126" i="56"/>
  <c r="F126" i="56"/>
  <c r="Z124" i="56"/>
  <c r="P124" i="56"/>
  <c r="F124" i="56"/>
  <c r="Z123" i="56"/>
  <c r="P123" i="56"/>
  <c r="F123" i="56"/>
  <c r="Z122" i="56"/>
  <c r="P122" i="56"/>
  <c r="F122" i="56"/>
  <c r="Z121" i="56"/>
  <c r="P121" i="56"/>
  <c r="F121" i="56"/>
  <c r="Z119" i="56"/>
  <c r="P119" i="56"/>
  <c r="F119" i="56"/>
  <c r="Z118" i="56"/>
  <c r="P118" i="56"/>
  <c r="F118" i="56"/>
  <c r="Z117" i="56"/>
  <c r="P117" i="56"/>
  <c r="F117" i="56"/>
  <c r="Z116" i="56"/>
  <c r="P116" i="56"/>
  <c r="F116" i="56"/>
  <c r="Z114" i="56"/>
  <c r="P114" i="56"/>
  <c r="F114" i="56"/>
  <c r="Z115" i="56"/>
  <c r="P115" i="56"/>
  <c r="F115" i="56"/>
  <c r="Z112" i="56"/>
  <c r="P112" i="56"/>
  <c r="F112" i="56"/>
  <c r="Z108" i="56"/>
  <c r="P108" i="56"/>
  <c r="F108" i="56"/>
  <c r="Z107" i="56"/>
  <c r="P107" i="56"/>
  <c r="F107" i="56"/>
  <c r="Z106" i="56"/>
  <c r="P106" i="56"/>
  <c r="F106" i="56"/>
  <c r="Z105" i="56"/>
  <c r="P105" i="56"/>
  <c r="F105" i="56"/>
  <c r="Z104" i="56"/>
  <c r="P104" i="56"/>
  <c r="F104" i="56"/>
  <c r="Z103" i="56"/>
  <c r="P103" i="56"/>
  <c r="F103" i="56"/>
  <c r="Z97" i="56"/>
  <c r="P97" i="56"/>
  <c r="F97" i="56"/>
  <c r="Z102" i="56"/>
  <c r="P102" i="56"/>
  <c r="F102" i="56"/>
  <c r="Z101" i="56"/>
  <c r="P101" i="56"/>
  <c r="F101" i="56"/>
  <c r="Z98" i="56"/>
  <c r="P98" i="56"/>
  <c r="F98" i="56"/>
  <c r="Z93" i="56"/>
  <c r="P93" i="56"/>
  <c r="F93" i="56"/>
  <c r="Z96" i="56"/>
  <c r="P96" i="56"/>
  <c r="F96" i="56"/>
  <c r="Z95" i="56"/>
  <c r="P95" i="56"/>
  <c r="F95" i="56"/>
  <c r="Z94" i="56"/>
  <c r="P94" i="56"/>
  <c r="F94" i="56"/>
  <c r="Z92" i="56"/>
  <c r="P92" i="56"/>
  <c r="F92" i="56"/>
  <c r="Z91" i="56"/>
  <c r="P91" i="56"/>
  <c r="F91" i="56"/>
  <c r="Z89" i="56"/>
  <c r="P89" i="56"/>
  <c r="F89" i="56"/>
  <c r="Z88" i="56"/>
  <c r="P88" i="56"/>
  <c r="F88" i="56"/>
  <c r="Z87" i="56"/>
  <c r="P87" i="56"/>
  <c r="F87" i="56"/>
  <c r="Z86" i="56"/>
  <c r="P86" i="56"/>
  <c r="F86" i="56"/>
  <c r="Z85" i="56"/>
  <c r="P85" i="56"/>
  <c r="F85" i="56"/>
  <c r="Z84" i="56"/>
  <c r="P84" i="56"/>
  <c r="F84" i="56"/>
  <c r="Z83" i="56"/>
  <c r="P83" i="56"/>
  <c r="F83" i="56"/>
  <c r="Z82" i="56"/>
  <c r="P82" i="56"/>
  <c r="F82" i="56"/>
  <c r="Z81" i="56"/>
  <c r="P81" i="56"/>
  <c r="F81" i="56"/>
  <c r="Z78" i="56"/>
  <c r="P78" i="56"/>
  <c r="F78" i="56"/>
  <c r="Z77" i="56"/>
  <c r="P77" i="56"/>
  <c r="F77" i="56"/>
  <c r="Z76" i="56"/>
  <c r="P76" i="56"/>
  <c r="F76" i="56"/>
  <c r="Z75" i="56"/>
  <c r="P75" i="56"/>
  <c r="F75" i="56"/>
  <c r="Z73" i="56"/>
  <c r="P73" i="56"/>
  <c r="F73" i="56"/>
  <c r="Z72" i="56"/>
  <c r="P72" i="56"/>
  <c r="F72" i="56"/>
  <c r="Z70" i="56"/>
  <c r="P70" i="56"/>
  <c r="F70" i="56"/>
  <c r="Z69" i="56"/>
  <c r="P69" i="56"/>
  <c r="F69" i="56"/>
  <c r="Z66" i="56"/>
  <c r="P66" i="56"/>
  <c r="F66" i="56"/>
  <c r="Z68" i="56"/>
  <c r="P68" i="56"/>
  <c r="F68" i="56"/>
  <c r="Z65" i="56"/>
  <c r="P65" i="56"/>
  <c r="F65" i="56"/>
  <c r="Z63" i="56"/>
  <c r="P63" i="56"/>
  <c r="F63" i="56"/>
  <c r="Z64" i="56"/>
  <c r="P64" i="56"/>
  <c r="F64" i="56"/>
  <c r="Z62" i="56"/>
  <c r="P62" i="56"/>
  <c r="F62" i="56"/>
  <c r="Z61" i="56"/>
  <c r="P61" i="56"/>
  <c r="F61" i="56"/>
  <c r="Z60" i="56"/>
  <c r="P60" i="56"/>
  <c r="F60" i="56"/>
  <c r="Z59" i="56"/>
  <c r="P59" i="56"/>
  <c r="F59" i="56"/>
  <c r="Z58" i="56"/>
  <c r="P58" i="56"/>
  <c r="F58" i="56"/>
  <c r="Z57" i="56"/>
  <c r="P57" i="56"/>
  <c r="F57" i="56"/>
  <c r="Z56" i="56"/>
  <c r="P56" i="56"/>
  <c r="F56" i="56"/>
  <c r="Z55" i="56"/>
  <c r="P55" i="56"/>
  <c r="F55" i="56"/>
  <c r="Z53" i="56"/>
  <c r="P53" i="56"/>
  <c r="F53" i="56"/>
  <c r="Z54" i="56"/>
  <c r="P54" i="56"/>
  <c r="F54" i="56"/>
  <c r="Z52" i="56"/>
  <c r="P52" i="56"/>
  <c r="F52" i="56"/>
  <c r="Z51" i="56"/>
  <c r="P51" i="56"/>
  <c r="F51" i="56"/>
  <c r="Z50" i="56"/>
  <c r="P50" i="56"/>
  <c r="F50" i="56"/>
  <c r="Z49" i="56"/>
  <c r="P49" i="56"/>
  <c r="F49" i="56"/>
  <c r="Z48" i="56"/>
  <c r="P48" i="56"/>
  <c r="F48" i="56"/>
  <c r="Z47" i="56"/>
  <c r="P47" i="56"/>
  <c r="F47" i="56"/>
  <c r="Z46" i="56"/>
  <c r="P46" i="56"/>
  <c r="F46" i="56"/>
  <c r="Z44" i="56"/>
  <c r="P44" i="56"/>
  <c r="F44" i="56"/>
  <c r="Z43" i="56"/>
  <c r="P43" i="56"/>
  <c r="F43" i="56"/>
  <c r="Z42" i="56"/>
  <c r="P42" i="56"/>
  <c r="F42" i="56"/>
  <c r="Z41" i="56"/>
  <c r="P41" i="56"/>
  <c r="F41" i="56"/>
  <c r="Z40" i="56"/>
  <c r="P40" i="56"/>
  <c r="F40" i="56"/>
  <c r="Z39" i="56"/>
  <c r="P39" i="56"/>
  <c r="F39" i="56"/>
  <c r="Z38" i="56"/>
  <c r="P38" i="56"/>
  <c r="F38" i="56"/>
  <c r="Z37" i="56"/>
  <c r="P37" i="56"/>
  <c r="F37" i="56"/>
  <c r="Z36" i="56"/>
  <c r="P36" i="56"/>
  <c r="F36" i="56"/>
  <c r="Z35" i="56"/>
  <c r="P35" i="56"/>
  <c r="F35" i="56"/>
  <c r="Z34" i="56"/>
  <c r="P34" i="56"/>
  <c r="F34" i="56"/>
  <c r="Z33" i="56"/>
  <c r="P33" i="56"/>
  <c r="F33" i="56"/>
  <c r="Z32" i="56"/>
  <c r="P32" i="56"/>
  <c r="F32" i="56"/>
  <c r="Z31" i="56"/>
  <c r="P31" i="56"/>
  <c r="F31" i="56"/>
  <c r="Z30" i="56"/>
  <c r="P30" i="56"/>
  <c r="F30" i="56"/>
  <c r="Z29" i="56"/>
  <c r="P29" i="56"/>
  <c r="F29" i="56"/>
  <c r="Z28" i="56"/>
  <c r="P28" i="56"/>
  <c r="F28" i="56"/>
  <c r="Z27" i="56"/>
  <c r="P27" i="56"/>
  <c r="F27" i="56"/>
  <c r="Z245" i="56"/>
  <c r="F245" i="56"/>
  <c r="Z244" i="56"/>
  <c r="Z239" i="56"/>
  <c r="F239" i="56"/>
  <c r="Z243" i="56"/>
  <c r="F243" i="56"/>
  <c r="Z109" i="56"/>
  <c r="F109" i="56"/>
  <c r="Z238" i="56"/>
  <c r="F238" i="56"/>
  <c r="Z80" i="56"/>
  <c r="F80" i="56"/>
  <c r="Z111" i="56"/>
  <c r="F111" i="56"/>
  <c r="Z138" i="56"/>
  <c r="F138" i="56"/>
  <c r="Z45" i="56"/>
  <c r="F45" i="56"/>
  <c r="Z125" i="56"/>
  <c r="F125" i="56"/>
  <c r="Z110" i="56"/>
  <c r="F110" i="56"/>
  <c r="Z236" i="56"/>
  <c r="F236" i="56"/>
  <c r="Z139" i="56"/>
  <c r="F139" i="56"/>
  <c r="Z26" i="56"/>
  <c r="F26" i="56"/>
  <c r="Z161" i="56"/>
  <c r="F161" i="56"/>
  <c r="Z176" i="56"/>
  <c r="F176" i="56"/>
  <c r="Z90" i="56"/>
  <c r="F90" i="56"/>
  <c r="Z153" i="56"/>
  <c r="F153" i="56"/>
  <c r="Z14" i="56"/>
  <c r="F14" i="56"/>
  <c r="Z11" i="56"/>
  <c r="F11" i="56"/>
  <c r="Z235" i="56"/>
  <c r="F235" i="56"/>
  <c r="Z100" i="56"/>
  <c r="F100" i="56"/>
  <c r="Z99" i="56"/>
  <c r="F99" i="56"/>
  <c r="Z113" i="56"/>
  <c r="F113" i="56"/>
  <c r="Z25" i="56"/>
  <c r="F25" i="56"/>
  <c r="Z190" i="56"/>
  <c r="F190" i="56"/>
  <c r="Z67" i="56"/>
  <c r="F67" i="56"/>
  <c r="Z234" i="56"/>
  <c r="Z180" i="56"/>
  <c r="Z74" i="56"/>
  <c r="F74" i="56"/>
  <c r="Z6" i="56"/>
  <c r="F6" i="56"/>
  <c r="Z9" i="56"/>
  <c r="F9" i="56"/>
  <c r="Z137" i="56"/>
  <c r="F137" i="56"/>
  <c r="Z191" i="56"/>
  <c r="F191" i="56"/>
  <c r="Z172" i="56"/>
  <c r="F172" i="56"/>
  <c r="Z231" i="56"/>
  <c r="F231" i="56"/>
  <c r="Z18" i="56"/>
  <c r="F18" i="56"/>
  <c r="Z12" i="56"/>
  <c r="F12" i="56"/>
  <c r="Z71" i="56"/>
  <c r="F71" i="56"/>
  <c r="Z23" i="56"/>
  <c r="F23" i="56"/>
  <c r="Z16" i="56"/>
  <c r="F16" i="56"/>
  <c r="Z79" i="56"/>
  <c r="F79" i="56"/>
  <c r="Z19" i="56"/>
  <c r="F19" i="56"/>
  <c r="Z120" i="56"/>
  <c r="F120" i="56"/>
  <c r="Z7" i="56"/>
  <c r="F7" i="56"/>
  <c r="Z229" i="56"/>
  <c r="F229" i="56"/>
  <c r="Z10" i="56"/>
  <c r="F10" i="56"/>
  <c r="Z221" i="56"/>
  <c r="F221" i="56"/>
  <c r="Z15" i="56"/>
  <c r="F15" i="56"/>
  <c r="Z8" i="56"/>
  <c r="F8" i="56"/>
  <c r="Z20" i="56"/>
  <c r="F20" i="56"/>
  <c r="Z21" i="56"/>
  <c r="F21" i="56"/>
  <c r="Z17" i="56"/>
  <c r="F17" i="56"/>
  <c r="P5" i="56"/>
  <c r="AA5" i="56" s="1"/>
  <c r="AA235" i="56" l="1"/>
  <c r="AB235" i="56" s="1"/>
  <c r="AA90" i="56"/>
  <c r="AB90" i="56" s="1"/>
  <c r="AA139" i="56"/>
  <c r="AB139" i="56" s="1"/>
  <c r="AA45" i="56"/>
  <c r="AB45" i="56" s="1"/>
  <c r="AA238" i="56"/>
  <c r="AB238" i="56" s="1"/>
  <c r="AA40" i="56"/>
  <c r="AB40" i="56" s="1"/>
  <c r="AA49" i="56"/>
  <c r="AB49" i="56" s="1"/>
  <c r="AA117" i="56"/>
  <c r="AB117" i="56" s="1"/>
  <c r="AA127" i="56"/>
  <c r="AB127" i="56" s="1"/>
  <c r="AA149" i="56"/>
  <c r="AB149" i="56" s="1"/>
  <c r="AA167" i="56"/>
  <c r="AB167" i="56" s="1"/>
  <c r="AA171" i="56"/>
  <c r="AB171" i="56" s="1"/>
  <c r="AA182" i="56"/>
  <c r="AB182" i="56" s="1"/>
  <c r="AA199" i="56"/>
  <c r="AB199" i="56" s="1"/>
  <c r="AA215" i="56"/>
  <c r="AB215" i="56" s="1"/>
  <c r="AA228" i="56"/>
  <c r="AB228" i="56" s="1"/>
  <c r="AA141" i="56"/>
  <c r="AB141" i="56" s="1"/>
  <c r="AA113" i="56"/>
  <c r="AB113" i="56" s="1"/>
  <c r="AA176" i="56"/>
  <c r="AB176" i="56" s="1"/>
  <c r="AA15" i="56"/>
  <c r="AB15" i="56" s="1"/>
  <c r="AA137" i="56"/>
  <c r="AB137" i="56" s="1"/>
  <c r="AA99" i="56"/>
  <c r="AB99" i="56" s="1"/>
  <c r="AA161" i="56"/>
  <c r="AB161" i="56" s="1"/>
  <c r="AA244" i="56"/>
  <c r="AB244" i="56" s="1"/>
  <c r="AA29" i="56"/>
  <c r="AB29" i="56" s="1"/>
  <c r="AA30" i="56"/>
  <c r="AB30" i="56" s="1"/>
  <c r="AA53" i="56"/>
  <c r="AB53" i="56" s="1"/>
  <c r="AA62" i="56"/>
  <c r="AB62" i="56" s="1"/>
  <c r="AA66" i="56"/>
  <c r="AB66" i="56" s="1"/>
  <c r="AA83" i="56"/>
  <c r="AB83" i="56" s="1"/>
  <c r="AA87" i="56"/>
  <c r="AB87" i="56" s="1"/>
  <c r="AA93" i="56"/>
  <c r="AB93" i="56" s="1"/>
  <c r="AA97" i="56"/>
  <c r="AB97" i="56" s="1"/>
  <c r="AA106" i="56"/>
  <c r="AB106" i="56" s="1"/>
  <c r="AA115" i="56"/>
  <c r="AB115" i="56" s="1"/>
  <c r="AA132" i="56"/>
  <c r="AB132" i="56" s="1"/>
  <c r="AA136" i="56"/>
  <c r="AB136" i="56" s="1"/>
  <c r="AA154" i="56"/>
  <c r="AB154" i="56" s="1"/>
  <c r="AA160" i="56"/>
  <c r="AB160" i="56" s="1"/>
  <c r="AA164" i="56"/>
  <c r="AB164" i="56" s="1"/>
  <c r="AA183" i="56"/>
  <c r="AB183" i="56" s="1"/>
  <c r="AA187" i="56"/>
  <c r="AB187" i="56" s="1"/>
  <c r="AA193" i="56"/>
  <c r="AB193" i="56" s="1"/>
  <c r="AA200" i="56"/>
  <c r="AB200" i="56" s="1"/>
  <c r="AA204" i="56"/>
  <c r="AB204" i="56" s="1"/>
  <c r="AA208" i="56"/>
  <c r="AB208" i="56" s="1"/>
  <c r="AA220" i="56"/>
  <c r="AB220" i="56" s="1"/>
  <c r="AA224" i="56"/>
  <c r="AB224" i="56" s="1"/>
  <c r="AA247" i="56"/>
  <c r="AB247" i="56" s="1"/>
  <c r="AA250" i="56"/>
  <c r="AB250" i="56" s="1"/>
  <c r="AA251" i="56"/>
  <c r="AB251" i="56" s="1"/>
  <c r="AA266" i="56"/>
  <c r="AB266" i="56" s="1"/>
  <c r="AA270" i="56"/>
  <c r="AB270" i="56" s="1"/>
  <c r="AA273" i="56"/>
  <c r="AB273" i="56" s="1"/>
  <c r="AA21" i="56"/>
  <c r="AB21" i="56" s="1"/>
  <c r="AA120" i="56"/>
  <c r="AB120" i="56" s="1"/>
  <c r="AA231" i="56"/>
  <c r="AB231" i="56" s="1"/>
  <c r="AA6" i="56"/>
  <c r="AB6" i="56" s="1"/>
  <c r="AA190" i="56"/>
  <c r="AB190" i="56" s="1"/>
  <c r="AA239" i="56"/>
  <c r="AB239" i="56" s="1"/>
  <c r="AA95" i="56"/>
  <c r="AB95" i="56" s="1"/>
  <c r="AA101" i="56"/>
  <c r="AB101" i="56" s="1"/>
  <c r="AA108" i="56"/>
  <c r="AB108" i="56" s="1"/>
  <c r="AA134" i="56"/>
  <c r="AB134" i="56" s="1"/>
  <c r="AA151" i="56"/>
  <c r="AB151" i="56" s="1"/>
  <c r="AA162" i="56"/>
  <c r="AB162" i="56" s="1"/>
  <c r="AA189" i="56"/>
  <c r="AB189" i="56" s="1"/>
  <c r="AA206" i="56"/>
  <c r="AB206" i="56" s="1"/>
  <c r="AA223" i="56"/>
  <c r="AB223" i="56" s="1"/>
  <c r="AA248" i="56"/>
  <c r="AB248" i="56" s="1"/>
  <c r="AA24" i="56"/>
  <c r="AB24" i="56" s="1"/>
  <c r="AA259" i="56"/>
  <c r="AB259" i="56" s="1"/>
  <c r="AA263" i="56"/>
  <c r="AB263" i="56" s="1"/>
  <c r="AA267" i="56"/>
  <c r="AB267" i="56" s="1"/>
  <c r="AA212" i="56"/>
  <c r="AB212" i="56" s="1"/>
  <c r="AA216" i="56"/>
  <c r="AB216" i="56" s="1"/>
  <c r="AA230" i="56"/>
  <c r="AB230" i="56" s="1"/>
  <c r="AA138" i="56"/>
  <c r="AB138" i="56" s="1"/>
  <c r="AA123" i="56"/>
  <c r="AB123" i="56" s="1"/>
  <c r="AA128" i="56"/>
  <c r="AB128" i="56" s="1"/>
  <c r="AA178" i="56"/>
  <c r="AB178" i="56" s="1"/>
  <c r="AA196" i="56"/>
  <c r="AB196" i="56" s="1"/>
  <c r="AA112" i="56"/>
  <c r="AB112" i="56" s="1"/>
  <c r="AA135" i="56"/>
  <c r="AB135" i="56" s="1"/>
  <c r="AA155" i="56"/>
  <c r="AB155" i="56" s="1"/>
  <c r="AA192" i="56"/>
  <c r="AB192" i="56" s="1"/>
  <c r="AA195" i="56"/>
  <c r="AB195" i="56" s="1"/>
  <c r="AA207" i="56"/>
  <c r="AB207" i="56" s="1"/>
  <c r="AA211" i="56"/>
  <c r="AB211" i="56" s="1"/>
  <c r="AA225" i="56"/>
  <c r="AB225" i="56" s="1"/>
  <c r="AA25" i="56"/>
  <c r="AB25" i="56" s="1"/>
  <c r="AA77" i="56"/>
  <c r="AB77" i="56" s="1"/>
  <c r="AA142" i="56"/>
  <c r="AB142" i="56" s="1"/>
  <c r="AA20" i="56"/>
  <c r="AB20" i="56" s="1"/>
  <c r="AA10" i="56"/>
  <c r="AB10" i="56" s="1"/>
  <c r="AA19" i="56"/>
  <c r="AB19" i="56" s="1"/>
  <c r="AA79" i="56"/>
  <c r="AB79" i="56" s="1"/>
  <c r="AA71" i="56"/>
  <c r="AB71" i="56" s="1"/>
  <c r="AA172" i="56"/>
  <c r="AB172" i="56" s="1"/>
  <c r="AA191" i="56"/>
  <c r="AB191" i="56" s="1"/>
  <c r="AA111" i="56"/>
  <c r="AB111" i="56" s="1"/>
  <c r="AA34" i="56"/>
  <c r="AB34" i="56" s="1"/>
  <c r="AA38" i="56"/>
  <c r="AB38" i="56" s="1"/>
  <c r="AA39" i="56"/>
  <c r="AB39" i="56" s="1"/>
  <c r="AA42" i="56"/>
  <c r="AB42" i="56" s="1"/>
  <c r="AA48" i="56"/>
  <c r="AB48" i="56" s="1"/>
  <c r="AA51" i="56"/>
  <c r="AB51" i="56" s="1"/>
  <c r="AA114" i="56"/>
  <c r="AB114" i="56" s="1"/>
  <c r="AA147" i="56"/>
  <c r="AB147" i="56" s="1"/>
  <c r="AA165" i="56"/>
  <c r="AB165" i="56" s="1"/>
  <c r="AA254" i="56"/>
  <c r="AB254" i="56" s="1"/>
  <c r="AA255" i="56"/>
  <c r="AB255" i="56" s="1"/>
  <c r="AA258" i="56"/>
  <c r="AB258" i="56" s="1"/>
  <c r="AA16" i="56"/>
  <c r="AB16" i="56" s="1"/>
  <c r="AA8" i="56"/>
  <c r="AB8" i="56" s="1"/>
  <c r="AA153" i="56"/>
  <c r="AB153" i="56" s="1"/>
  <c r="AA125" i="56"/>
  <c r="AB125" i="56" s="1"/>
  <c r="AA265" i="56"/>
  <c r="AB265" i="56" s="1"/>
  <c r="AA17" i="56"/>
  <c r="AB17" i="56" s="1"/>
  <c r="AA221" i="56"/>
  <c r="AB221" i="56" s="1"/>
  <c r="AA229" i="56"/>
  <c r="AB229" i="56" s="1"/>
  <c r="AA18" i="56"/>
  <c r="AB18" i="56" s="1"/>
  <c r="AA9" i="56"/>
  <c r="AB9" i="56" s="1"/>
  <c r="AA74" i="56"/>
  <c r="AB74" i="56" s="1"/>
  <c r="AA234" i="56"/>
  <c r="AB234" i="56" s="1"/>
  <c r="AA14" i="56"/>
  <c r="AB14" i="56" s="1"/>
  <c r="AA26" i="56"/>
  <c r="AB26" i="56" s="1"/>
  <c r="AA236" i="56"/>
  <c r="AB236" i="56" s="1"/>
  <c r="AA243" i="56"/>
  <c r="AB243" i="56" s="1"/>
  <c r="AA245" i="56"/>
  <c r="AB245" i="56" s="1"/>
  <c r="AA31" i="56"/>
  <c r="AB31" i="56" s="1"/>
  <c r="AA57" i="56"/>
  <c r="AB57" i="56" s="1"/>
  <c r="AA65" i="56"/>
  <c r="AB65" i="56" s="1"/>
  <c r="AA72" i="56"/>
  <c r="AB72" i="56" s="1"/>
  <c r="AA84" i="56"/>
  <c r="AB84" i="56" s="1"/>
  <c r="AA103" i="56"/>
  <c r="AB103" i="56" s="1"/>
  <c r="AA121" i="56"/>
  <c r="AB121" i="56" s="1"/>
  <c r="AA126" i="56"/>
  <c r="AB126" i="56" s="1"/>
  <c r="AA131" i="56"/>
  <c r="AB131" i="56" s="1"/>
  <c r="AA146" i="56"/>
  <c r="AB146" i="56" s="1"/>
  <c r="AA156" i="56"/>
  <c r="AB156" i="56" s="1"/>
  <c r="AA175" i="56"/>
  <c r="AB175" i="56" s="1"/>
  <c r="AA181" i="56"/>
  <c r="AB181" i="56" s="1"/>
  <c r="AA186" i="56"/>
  <c r="AB186" i="56" s="1"/>
  <c r="AA201" i="56"/>
  <c r="AB201" i="56" s="1"/>
  <c r="AA209" i="56"/>
  <c r="AB209" i="56" s="1"/>
  <c r="AA214" i="56"/>
  <c r="AB214" i="56" s="1"/>
  <c r="AA219" i="56"/>
  <c r="AB219" i="56" s="1"/>
  <c r="AA260" i="56"/>
  <c r="AB260" i="56" s="1"/>
  <c r="AA268" i="56"/>
  <c r="AB268" i="56" s="1"/>
  <c r="AA307" i="56"/>
  <c r="AA7" i="56"/>
  <c r="AB7" i="56" s="1"/>
  <c r="AA23" i="56"/>
  <c r="AB23" i="56" s="1"/>
  <c r="AA12" i="56"/>
  <c r="AB12" i="56" s="1"/>
  <c r="AA180" i="56"/>
  <c r="AB180" i="56" s="1"/>
  <c r="AA67" i="56"/>
  <c r="AB67" i="56" s="1"/>
  <c r="AA100" i="56"/>
  <c r="AB100" i="56" s="1"/>
  <c r="AA11" i="56"/>
  <c r="AB11" i="56" s="1"/>
  <c r="AA110" i="56"/>
  <c r="AB110" i="56" s="1"/>
  <c r="AA80" i="56"/>
  <c r="AB80" i="56" s="1"/>
  <c r="AA109" i="56"/>
  <c r="AB109" i="56" s="1"/>
  <c r="AA32" i="56"/>
  <c r="AB32" i="56" s="1"/>
  <c r="AA37" i="56"/>
  <c r="AB37" i="56" s="1"/>
  <c r="AA46" i="56"/>
  <c r="AB46" i="56" s="1"/>
  <c r="AA47" i="56"/>
  <c r="AB47" i="56" s="1"/>
  <c r="AA55" i="56"/>
  <c r="AB55" i="56" s="1"/>
  <c r="AA56" i="56"/>
  <c r="AB56" i="56" s="1"/>
  <c r="AA59" i="56"/>
  <c r="AB59" i="56" s="1"/>
  <c r="AA64" i="56"/>
  <c r="AB64" i="56" s="1"/>
  <c r="AA63" i="56"/>
  <c r="AB63" i="56" s="1"/>
  <c r="AA75" i="56"/>
  <c r="AB75" i="56" s="1"/>
  <c r="AA81" i="56"/>
  <c r="AB81" i="56" s="1"/>
  <c r="AA86" i="56"/>
  <c r="AB86" i="56" s="1"/>
  <c r="AA91" i="56"/>
  <c r="AB91" i="56" s="1"/>
  <c r="AA92" i="56"/>
  <c r="AB92" i="56" s="1"/>
  <c r="AA118" i="56"/>
  <c r="AB118" i="56" s="1"/>
  <c r="AA129" i="56"/>
  <c r="AB129" i="56" s="1"/>
  <c r="AA144" i="56"/>
  <c r="AB144" i="56" s="1"/>
  <c r="AA145" i="56"/>
  <c r="AB145" i="56" s="1"/>
  <c r="AA150" i="56"/>
  <c r="AB150" i="56" s="1"/>
  <c r="AA168" i="56"/>
  <c r="AB168" i="56" s="1"/>
  <c r="AA173" i="56"/>
  <c r="AB173" i="56" s="1"/>
  <c r="AA184" i="56"/>
  <c r="AB184" i="56" s="1"/>
  <c r="AA194" i="56"/>
  <c r="AB194" i="56" s="1"/>
  <c r="AA198" i="56"/>
  <c r="AB198" i="56" s="1"/>
  <c r="AA203" i="56"/>
  <c r="AB203" i="56" s="1"/>
  <c r="AA217" i="56"/>
  <c r="AB217" i="56" s="1"/>
  <c r="AA226" i="56"/>
  <c r="AB226" i="56" s="1"/>
  <c r="AA233" i="56"/>
  <c r="AB233" i="56" s="1"/>
  <c r="AA252" i="56"/>
  <c r="AB252" i="56" s="1"/>
  <c r="AA257" i="56"/>
  <c r="AB257" i="56" s="1"/>
  <c r="AA262" i="56"/>
  <c r="AB262" i="56" s="1"/>
  <c r="AA271" i="56"/>
  <c r="AB271" i="56" s="1"/>
  <c r="AA27" i="56"/>
  <c r="AB27" i="56" s="1"/>
  <c r="AA36" i="56"/>
  <c r="AB36" i="56" s="1"/>
  <c r="AA41" i="56"/>
  <c r="AB41" i="56" s="1"/>
  <c r="AA43" i="56"/>
  <c r="AB43" i="56" s="1"/>
  <c r="AA54" i="56"/>
  <c r="AB54" i="56" s="1"/>
  <c r="AA58" i="56"/>
  <c r="AB58" i="56" s="1"/>
  <c r="AA60" i="56"/>
  <c r="AB60" i="56" s="1"/>
  <c r="AA70" i="56"/>
  <c r="AB70" i="56" s="1"/>
  <c r="AA76" i="56"/>
  <c r="AB76" i="56" s="1"/>
  <c r="AA85" i="56"/>
  <c r="AB85" i="56" s="1"/>
  <c r="AA94" i="56"/>
  <c r="AB94" i="56" s="1"/>
  <c r="AA102" i="56"/>
  <c r="AB102" i="56" s="1"/>
  <c r="AA116" i="56"/>
  <c r="AB116" i="56" s="1"/>
  <c r="AA119" i="56"/>
  <c r="AB119" i="56" s="1"/>
  <c r="AA130" i="56"/>
  <c r="AB130" i="56" s="1"/>
  <c r="AA133" i="56"/>
  <c r="AB133" i="56" s="1"/>
  <c r="AA166" i="56"/>
  <c r="AB166" i="56" s="1"/>
  <c r="AA174" i="56"/>
  <c r="AB174" i="56" s="1"/>
  <c r="AA185" i="56"/>
  <c r="AB185" i="56" s="1"/>
  <c r="AA188" i="56"/>
  <c r="AB188" i="56" s="1"/>
  <c r="AA202" i="56"/>
  <c r="AB202" i="56" s="1"/>
  <c r="AA205" i="56"/>
  <c r="AB205" i="56" s="1"/>
  <c r="AA218" i="56"/>
  <c r="AB218" i="56" s="1"/>
  <c r="AA222" i="56"/>
  <c r="AB222" i="56" s="1"/>
  <c r="AA249" i="56"/>
  <c r="AB249" i="56" s="1"/>
  <c r="AA261" i="56"/>
  <c r="AB261" i="56" s="1"/>
  <c r="AA264" i="56"/>
  <c r="AB264" i="56" s="1"/>
  <c r="AA272" i="56"/>
  <c r="AB272" i="56" s="1"/>
  <c r="AA28" i="56"/>
  <c r="AB28" i="56" s="1"/>
  <c r="AA33" i="56"/>
  <c r="AB33" i="56" s="1"/>
  <c r="AA35" i="56"/>
  <c r="AB35" i="56" s="1"/>
  <c r="AA44" i="56"/>
  <c r="AB44" i="56" s="1"/>
  <c r="AA50" i="56"/>
  <c r="AB50" i="56" s="1"/>
  <c r="AA52" i="56"/>
  <c r="AB52" i="56" s="1"/>
  <c r="AA61" i="56"/>
  <c r="AB61" i="56" s="1"/>
  <c r="AA68" i="56"/>
  <c r="AB68" i="56" s="1"/>
  <c r="AA69" i="56"/>
  <c r="AB69" i="56" s="1"/>
  <c r="AA73" i="56"/>
  <c r="AB73" i="56" s="1"/>
  <c r="AA82" i="56"/>
  <c r="AB82" i="56" s="1"/>
  <c r="AA89" i="56"/>
  <c r="AB89" i="56" s="1"/>
  <c r="AA96" i="56"/>
  <c r="AB96" i="56" s="1"/>
  <c r="AA104" i="56"/>
  <c r="AB104" i="56" s="1"/>
  <c r="AA105" i="56"/>
  <c r="AB105" i="56" s="1"/>
  <c r="AA122" i="56"/>
  <c r="AB122" i="56" s="1"/>
  <c r="AA124" i="56"/>
  <c r="AB124" i="56" s="1"/>
  <c r="AA140" i="56"/>
  <c r="AB140" i="56" s="1"/>
  <c r="AA143" i="56"/>
  <c r="AB143" i="56" s="1"/>
  <c r="AA148" i="56"/>
  <c r="AB148" i="56" s="1"/>
  <c r="AA157" i="56"/>
  <c r="AB157" i="56" s="1"/>
  <c r="AA159" i="56"/>
  <c r="AB159" i="56" s="1"/>
  <c r="AA163" i="56"/>
  <c r="AB163" i="56" s="1"/>
  <c r="AA170" i="56"/>
  <c r="AB170" i="56" s="1"/>
  <c r="AA177" i="56"/>
  <c r="AB177" i="56" s="1"/>
  <c r="AA22" i="56"/>
  <c r="AB22" i="56" s="1"/>
  <c r="AA210" i="56"/>
  <c r="AB210" i="56" s="1"/>
  <c r="AA227" i="56"/>
  <c r="AB227" i="56" s="1"/>
  <c r="AA253" i="56"/>
  <c r="AB253" i="56" s="1"/>
  <c r="AA269" i="56"/>
  <c r="AB269" i="56" s="1"/>
  <c r="AA78" i="56"/>
  <c r="AB78" i="56" s="1"/>
  <c r="AA88" i="56"/>
  <c r="AB88" i="56" s="1"/>
  <c r="AA98" i="56"/>
  <c r="AB98" i="56" s="1"/>
  <c r="AA107" i="56"/>
  <c r="AB107" i="56" s="1"/>
  <c r="AA13" i="56"/>
  <c r="AB13" i="56" s="1"/>
  <c r="AA152" i="56"/>
  <c r="AB152" i="56" s="1"/>
  <c r="AA158" i="56"/>
  <c r="AB158" i="56" s="1"/>
  <c r="AA169" i="56"/>
  <c r="AB169" i="56" s="1"/>
  <c r="AA179" i="56"/>
  <c r="AB179" i="56" s="1"/>
  <c r="AA197" i="56"/>
  <c r="AB197" i="56" s="1"/>
  <c r="AA213" i="56"/>
  <c r="AB213" i="56" s="1"/>
  <c r="AA232" i="56"/>
  <c r="AB232" i="56" s="1"/>
  <c r="AA256" i="56"/>
  <c r="AB256" i="56" s="1"/>
  <c r="Q102" i="2" l="1"/>
  <c r="P102" i="2"/>
  <c r="Q101" i="2"/>
  <c r="P101" i="2"/>
  <c r="Q100" i="2"/>
  <c r="P100" i="2"/>
  <c r="Q99" i="2"/>
  <c r="P99" i="2"/>
  <c r="Q98" i="2"/>
  <c r="P98" i="2"/>
  <c r="Q97" i="2"/>
  <c r="P97" i="2"/>
  <c r="Q96" i="2"/>
  <c r="P96" i="2"/>
  <c r="Q95" i="2"/>
  <c r="P95" i="2"/>
  <c r="Q94" i="2"/>
  <c r="P94" i="2"/>
  <c r="Q93" i="2"/>
  <c r="P93" i="2"/>
  <c r="Q92" i="2"/>
  <c r="P92" i="2"/>
  <c r="Q91" i="2"/>
  <c r="P91" i="2"/>
  <c r="Q90" i="2"/>
  <c r="P90" i="2"/>
  <c r="Q89" i="2"/>
  <c r="P89" i="2"/>
  <c r="Q88" i="2"/>
  <c r="P88" i="2"/>
  <c r="Q87" i="2"/>
  <c r="P87" i="2"/>
  <c r="Q86" i="2"/>
  <c r="P86" i="2"/>
  <c r="Q85" i="2"/>
  <c r="P85" i="2"/>
  <c r="Q84" i="2"/>
  <c r="P84" i="2"/>
  <c r="Q83" i="2"/>
  <c r="P83" i="2"/>
  <c r="Q82" i="2"/>
  <c r="P82" i="2"/>
  <c r="Q81" i="2"/>
  <c r="P81" i="2"/>
  <c r="Q80" i="2"/>
  <c r="P80" i="2"/>
  <c r="Q41" i="2"/>
  <c r="P41" i="2"/>
  <c r="Q50" i="2"/>
  <c r="P50" i="2"/>
  <c r="Q63" i="2"/>
  <c r="P63" i="2"/>
  <c r="Q77" i="2"/>
  <c r="P77" i="2"/>
  <c r="Q70" i="2"/>
  <c r="P70" i="2"/>
  <c r="Q40" i="2"/>
  <c r="P40" i="2"/>
  <c r="Q69" i="2"/>
  <c r="P69" i="2"/>
  <c r="Q43" i="2"/>
  <c r="P43" i="2"/>
  <c r="Q45" i="2"/>
  <c r="P45" i="2"/>
  <c r="Q79" i="2"/>
  <c r="P79" i="2"/>
  <c r="Q36" i="2"/>
  <c r="P36" i="2"/>
  <c r="Q39" i="2"/>
  <c r="P39" i="2"/>
  <c r="Q53" i="2"/>
  <c r="P53" i="2"/>
  <c r="Q54" i="2"/>
  <c r="P54" i="2"/>
  <c r="Q44" i="2"/>
  <c r="P44" i="2"/>
  <c r="Q35" i="2"/>
  <c r="P35" i="2"/>
  <c r="Q38" i="2"/>
  <c r="P38" i="2"/>
  <c r="Q24" i="2"/>
  <c r="P24" i="2"/>
  <c r="Q78" i="2"/>
  <c r="P78" i="2"/>
  <c r="Q37" i="2"/>
  <c r="P37" i="2"/>
  <c r="Q29" i="2"/>
  <c r="P29" i="2"/>
  <c r="Q74" i="2"/>
  <c r="P74" i="2"/>
  <c r="Q34" i="2"/>
  <c r="P34" i="2"/>
  <c r="Q61" i="2"/>
  <c r="P61" i="2"/>
  <c r="Q31" i="2"/>
  <c r="P31" i="2"/>
  <c r="Q60" i="2"/>
  <c r="P60" i="2"/>
  <c r="Q58" i="2"/>
  <c r="P58" i="2"/>
  <c r="Q68" i="2"/>
  <c r="P68" i="2"/>
  <c r="Q67" i="2"/>
  <c r="P67" i="2"/>
  <c r="Q55" i="2"/>
  <c r="P55" i="2"/>
  <c r="Q23" i="2"/>
  <c r="P23" i="2"/>
  <c r="Q25" i="2"/>
  <c r="P25" i="2"/>
  <c r="Q72" i="2"/>
  <c r="P72" i="2"/>
  <c r="Q59" i="2"/>
  <c r="P59" i="2"/>
  <c r="Q18" i="2"/>
  <c r="P18" i="2"/>
  <c r="Q7" i="2"/>
  <c r="P7" i="2"/>
  <c r="Q27" i="2"/>
  <c r="P27" i="2"/>
  <c r="Q57" i="2"/>
  <c r="P57" i="2"/>
  <c r="Q28" i="2"/>
  <c r="P28" i="2"/>
  <c r="Q32" i="2"/>
  <c r="P32" i="2"/>
  <c r="Q49" i="2"/>
  <c r="P49" i="2"/>
  <c r="Q56" i="2"/>
  <c r="P56" i="2"/>
  <c r="Q33" i="2"/>
  <c r="P33" i="2"/>
  <c r="Q75" i="2"/>
  <c r="P75" i="2"/>
  <c r="Q65" i="2"/>
  <c r="P65" i="2"/>
  <c r="Q62" i="2"/>
  <c r="P62" i="2"/>
  <c r="Q14" i="2"/>
  <c r="P14" i="2"/>
  <c r="Q8" i="2"/>
  <c r="P8" i="2"/>
  <c r="Q20" i="2"/>
  <c r="P20" i="2"/>
  <c r="Q13" i="2"/>
  <c r="P13" i="2"/>
  <c r="Q9" i="2"/>
  <c r="P9" i="2"/>
  <c r="Q16" i="2"/>
  <c r="P16" i="2"/>
  <c r="Q5" i="2"/>
  <c r="P5" i="2"/>
  <c r="Q52" i="2"/>
  <c r="P52" i="2"/>
  <c r="Q64" i="2"/>
  <c r="P64" i="2"/>
  <c r="Q15" i="2"/>
  <c r="P15" i="2"/>
  <c r="Q51" i="2"/>
  <c r="P51" i="2"/>
  <c r="Q76" i="2"/>
  <c r="P76" i="2"/>
  <c r="Q30" i="2"/>
  <c r="P30" i="2"/>
  <c r="Q73" i="2"/>
  <c r="P73" i="2"/>
  <c r="Q11" i="2"/>
  <c r="P11" i="2"/>
  <c r="Q71" i="2"/>
  <c r="P71" i="2"/>
  <c r="Q42" i="2"/>
  <c r="P42" i="2"/>
  <c r="Q26" i="2"/>
  <c r="P26" i="2"/>
  <c r="Q6" i="2"/>
  <c r="P6" i="2"/>
  <c r="Q46" i="2"/>
  <c r="P46" i="2"/>
  <c r="Q10" i="2"/>
  <c r="P10" i="2"/>
  <c r="Q66" i="2"/>
  <c r="P66" i="2"/>
  <c r="Q12" i="2"/>
  <c r="P12" i="2"/>
  <c r="Q19" i="2"/>
  <c r="P19" i="2"/>
  <c r="Q21" i="2"/>
  <c r="P21" i="2"/>
  <c r="Q22" i="2"/>
  <c r="P22" i="2"/>
  <c r="Q48" i="2"/>
  <c r="P48" i="2"/>
  <c r="Q47" i="2"/>
  <c r="P47" i="2"/>
  <c r="Q17" i="2"/>
  <c r="P17" i="2"/>
</calcChain>
</file>

<file path=xl/sharedStrings.xml><?xml version="1.0" encoding="utf-8"?>
<sst xmlns="http://schemas.openxmlformats.org/spreadsheetml/2006/main" count="701" uniqueCount="357">
  <si>
    <t xml:space="preserve"> </t>
  </si>
  <si>
    <t>Points "Congratulations"</t>
    <phoneticPr fontId="0" type="noConversion"/>
  </si>
  <si>
    <t>Weekly Champion:</t>
  </si>
  <si>
    <t xml:space="preserve">Points "Congratulations" </t>
    <phoneticPr fontId="0" type="noConversion"/>
  </si>
  <si>
    <t>Runner Up:</t>
  </si>
  <si>
    <t>Off the Stick "Well done"</t>
  </si>
  <si>
    <t>Lowest Gross:</t>
  </si>
  <si>
    <t>Most Exercise:</t>
  </si>
  <si>
    <t>Points  "Keep going"</t>
    <phoneticPr fontId="0" type="noConversion"/>
  </si>
  <si>
    <t>Putts   " Congratulations"</t>
    <phoneticPr fontId="0" type="noConversion"/>
  </si>
  <si>
    <t>Putting Champion:</t>
  </si>
  <si>
    <t>Congratulations</t>
  </si>
  <si>
    <t>Games</t>
  </si>
  <si>
    <t>Score</t>
  </si>
  <si>
    <t>Total</t>
  </si>
  <si>
    <t>S/Total</t>
  </si>
  <si>
    <t>The Djakarta Old Golf Society</t>
  </si>
  <si>
    <t>No</t>
  </si>
  <si>
    <t>Name</t>
  </si>
  <si>
    <t>Lowest Gross Champion Best 4 Games</t>
  </si>
  <si>
    <t>Qualifying Rounds</t>
  </si>
  <si>
    <t>Off the stick "keep going, it's good for your health"</t>
  </si>
  <si>
    <t>Net</t>
  </si>
  <si>
    <t>Equitable Stroke Control (ESC)</t>
  </si>
  <si>
    <t>Course Handicap</t>
  </si>
  <si>
    <t>9 or less</t>
  </si>
  <si>
    <t>Double Bogey</t>
  </si>
  <si>
    <t>10-19</t>
  </si>
  <si>
    <t>20-29</t>
  </si>
  <si>
    <t>30-39</t>
  </si>
  <si>
    <t>40 and above</t>
  </si>
  <si>
    <t>Maximum Score</t>
  </si>
  <si>
    <t>HI</t>
  </si>
  <si>
    <t>HC</t>
  </si>
  <si>
    <t>Tee</t>
  </si>
  <si>
    <t>B</t>
  </si>
  <si>
    <t>R</t>
  </si>
  <si>
    <t>Slope</t>
  </si>
  <si>
    <t>Player</t>
  </si>
  <si>
    <t>Handicap</t>
  </si>
  <si>
    <t>Rating</t>
  </si>
  <si>
    <t>Blue</t>
  </si>
  <si>
    <t>White</t>
  </si>
  <si>
    <t>Red</t>
  </si>
  <si>
    <t>Tees Played</t>
  </si>
  <si>
    <t>Roger Finnie</t>
  </si>
  <si>
    <t>Fernando Gaggino</t>
  </si>
  <si>
    <t>Tim Knight</t>
  </si>
  <si>
    <t>Jens Roestel</t>
  </si>
  <si>
    <t>Simon Oxley</t>
  </si>
  <si>
    <t>Dave Prosser</t>
  </si>
  <si>
    <t>Jari Rahtu</t>
  </si>
  <si>
    <t>Jasper Bouman</t>
  </si>
  <si>
    <t>Pieter Nielen-Groen</t>
  </si>
  <si>
    <t>Chris Burley</t>
  </si>
  <si>
    <t>Dirk Kruip</t>
  </si>
  <si>
    <t>Gary Mond</t>
  </si>
  <si>
    <t>Tahir Chaudhry</t>
  </si>
  <si>
    <t>Glen Menyennett</t>
  </si>
  <si>
    <t>Romi Abdilah</t>
  </si>
  <si>
    <t>John Brown</t>
  </si>
  <si>
    <t>Sarah Brown</t>
  </si>
  <si>
    <t>Andrew Waite</t>
  </si>
  <si>
    <t>Rauf Chaudry</t>
  </si>
  <si>
    <t>Agra Acedya</t>
  </si>
  <si>
    <t>Andrew Mackin</t>
  </si>
  <si>
    <t>Aryo Seno</t>
  </si>
  <si>
    <t>Harry Lopez</t>
  </si>
  <si>
    <t>Nabil Wareeth</t>
  </si>
  <si>
    <t>Stefan Skibinski</t>
  </si>
  <si>
    <t>William Daniel</t>
  </si>
  <si>
    <t>Richard Mau</t>
  </si>
  <si>
    <t>Craig Edwards</t>
  </si>
  <si>
    <t>Divya Ahuja</t>
  </si>
  <si>
    <t>Keith Gorman</t>
  </si>
  <si>
    <t>Phil Murray</t>
  </si>
  <si>
    <t>Cucu Chandra</t>
  </si>
  <si>
    <t>Kalle-Erkki Pentilä</t>
  </si>
  <si>
    <t>Matthew Powell</t>
  </si>
  <si>
    <t>Simon Lawton</t>
  </si>
  <si>
    <t>Werner Muchitsch</t>
  </si>
  <si>
    <t>Amol Singhal</t>
  </si>
  <si>
    <t>Kevin Dobson</t>
  </si>
  <si>
    <t>James Taylor</t>
  </si>
  <si>
    <t>Michael Mueller</t>
  </si>
  <si>
    <t>Rene Jansen</t>
  </si>
  <si>
    <t>James Stuart</t>
  </si>
  <si>
    <t>Bruce Smart</t>
  </si>
  <si>
    <t>Faisal Muzakki</t>
  </si>
  <si>
    <t>Mark Johnson</t>
  </si>
  <si>
    <t>Andrew Shaw</t>
  </si>
  <si>
    <t>Malcolm Collis</t>
  </si>
  <si>
    <t>Robert Watt</t>
  </si>
  <si>
    <t>Lis Wymer</t>
  </si>
  <si>
    <t>Steve Sutton</t>
  </si>
  <si>
    <t>Eric Mary</t>
  </si>
  <si>
    <t>Bill Bigelow</t>
  </si>
  <si>
    <t>Bill Lloyd</t>
  </si>
  <si>
    <t>Grant Lutz</t>
  </si>
  <si>
    <t>Juju Juhaeriah</t>
  </si>
  <si>
    <t>Stephen Bowhill</t>
  </si>
  <si>
    <t>Shakil Khan</t>
  </si>
  <si>
    <t>John Stevens</t>
  </si>
  <si>
    <t>John Slack</t>
  </si>
  <si>
    <t>Bernd Radzki</t>
  </si>
  <si>
    <t>Alexander Watt</t>
  </si>
  <si>
    <t>Bernard Carr</t>
  </si>
  <si>
    <t>Ian Smith</t>
  </si>
  <si>
    <t>Jussi Orhanen</t>
  </si>
  <si>
    <t>Pat Kirby</t>
  </si>
  <si>
    <t>Varman Ramachandran</t>
  </si>
  <si>
    <t>Alastair Livingston</t>
  </si>
  <si>
    <t>Alastair Macleod</t>
  </si>
  <si>
    <t>Andreas Janssen</t>
  </si>
  <si>
    <t>Audie Kaunang</t>
  </si>
  <si>
    <t>Axel Hertzke</t>
  </si>
  <si>
    <t>Bernaud Stuckart</t>
  </si>
  <si>
    <t>Bob St Aubin</t>
  </si>
  <si>
    <t>Brett Shields</t>
  </si>
  <si>
    <t>Budi Kusnadi</t>
  </si>
  <si>
    <t>Charles Lim</t>
  </si>
  <si>
    <t>Chloe Eun Kyoung Oh</t>
  </si>
  <si>
    <t>Chris Chipman</t>
  </si>
  <si>
    <t>Chris Cromarty</t>
  </si>
  <si>
    <t>Chris Hamlin</t>
  </si>
  <si>
    <t>Chris Lever</t>
  </si>
  <si>
    <t>Craig Ewers</t>
  </si>
  <si>
    <t>David Fuller</t>
  </si>
  <si>
    <t>David Milne</t>
  </si>
  <si>
    <t>Don Duttlinger</t>
  </si>
  <si>
    <t>Elliott Hawkins</t>
  </si>
  <si>
    <t>Esko Jäälinoja</t>
  </si>
  <si>
    <t>Ezra Alexander</t>
  </si>
  <si>
    <t>Gary White</t>
  </si>
  <si>
    <t>Giancarlo Roggiolani</t>
  </si>
  <si>
    <t>Indar Dhaliwal</t>
  </si>
  <si>
    <t>Irwan Sunarto</t>
  </si>
  <si>
    <t>Jack Harkness</t>
  </si>
  <si>
    <t>James Yaworski</t>
  </si>
  <si>
    <t>Jeremy Dyer</t>
  </si>
  <si>
    <t>Jochen Overberg</t>
  </si>
  <si>
    <t>Jochen Sautter</t>
  </si>
  <si>
    <t>Johan Hultquist</t>
  </si>
  <si>
    <t>John Birch</t>
  </si>
  <si>
    <t>Juha Christensen</t>
  </si>
  <si>
    <t>Kevin Arter</t>
  </si>
  <si>
    <t>Kevin Reid</t>
  </si>
  <si>
    <t>Kim Pham</t>
  </si>
  <si>
    <t>Laurie O'Connor</t>
  </si>
  <si>
    <t>Lee Dong Hun</t>
  </si>
  <si>
    <t>Lee Westwood</t>
  </si>
  <si>
    <t>Leith Day</t>
  </si>
  <si>
    <t>Len Ogembo</t>
  </si>
  <si>
    <t>Lo Ten Haven</t>
  </si>
  <si>
    <t>Mark Fiorello</t>
  </si>
  <si>
    <t>Matthew Kelley</t>
  </si>
  <si>
    <t>Matthias Weber</t>
  </si>
  <si>
    <t>Maurice Dres</t>
  </si>
  <si>
    <t>Max Sollfrank</t>
  </si>
  <si>
    <t>Mi Kyung Kim</t>
  </si>
  <si>
    <t>Mick Dodsworth</t>
  </si>
  <si>
    <t>Mike Webb</t>
  </si>
  <si>
    <t>Nick "Shabby" Lewis</t>
  </si>
  <si>
    <t>Nick Gleeson</t>
  </si>
  <si>
    <t>Nick Kelly</t>
  </si>
  <si>
    <t>Nick Maclean</t>
  </si>
  <si>
    <t>Nicki Stuart</t>
  </si>
  <si>
    <t>Nicolas Vaudremont</t>
  </si>
  <si>
    <t>Octoxa Christofferson</t>
  </si>
  <si>
    <t>Pandit Dres</t>
  </si>
  <si>
    <t>Paul Daud</t>
  </si>
  <si>
    <t>Remon Moerman</t>
  </si>
  <si>
    <t>Richard Green</t>
  </si>
  <si>
    <t>Rob Nicholls</t>
  </si>
  <si>
    <t>Robert Jin Mon Jun</t>
  </si>
  <si>
    <t>Rod Williams</t>
  </si>
  <si>
    <t>Roger Watling</t>
  </si>
  <si>
    <t>Rudie Basson</t>
  </si>
  <si>
    <t>Scott Brown</t>
  </si>
  <si>
    <t>Sri Sollfrank</t>
  </si>
  <si>
    <t>Steve Benson</t>
  </si>
  <si>
    <t>Täpio Jarvenpää</t>
  </si>
  <si>
    <t>Timo Toivonen</t>
  </si>
  <si>
    <t>Tom Grace</t>
  </si>
  <si>
    <t>Tony Anson</t>
  </si>
  <si>
    <t>Trent Prestegar</t>
  </si>
  <si>
    <t>Winny</t>
  </si>
  <si>
    <t>Hole</t>
  </si>
  <si>
    <t>Par</t>
  </si>
  <si>
    <t>Douglas McQuater</t>
  </si>
  <si>
    <t>Mike McNally</t>
  </si>
  <si>
    <t>Juha Suomi</t>
  </si>
  <si>
    <t>Afdy Clinton</t>
  </si>
  <si>
    <t>Manfred Schloffer</t>
  </si>
  <si>
    <t>Michal Lukasik</t>
  </si>
  <si>
    <t>Otong Warto Prayipno</t>
  </si>
  <si>
    <t>Dewi Puspita</t>
  </si>
  <si>
    <t>Nasir Haji</t>
  </si>
  <si>
    <t>Misa Meodrag</t>
  </si>
  <si>
    <t>Rohit Bhalla</t>
  </si>
  <si>
    <t>Issac Thambi</t>
  </si>
  <si>
    <t>Hendra Effendy</t>
  </si>
  <si>
    <t>Gareth Atkinson</t>
  </si>
  <si>
    <t>Marcel Van Til</t>
  </si>
  <si>
    <t>Octa Abram</t>
  </si>
  <si>
    <t>Shawn Berg</t>
  </si>
  <si>
    <t>Herman Bosquet</t>
  </si>
  <si>
    <t>Sushant Agrawal</t>
  </si>
  <si>
    <t>Arya Sena</t>
  </si>
  <si>
    <t>Avnish Patankar</t>
  </si>
  <si>
    <t>Cory Packard</t>
  </si>
  <si>
    <t>George Baptiste</t>
  </si>
  <si>
    <t>Franklin Kenny</t>
  </si>
  <si>
    <t>Jussi Nakari</t>
  </si>
  <si>
    <t>Matthias Coessens</t>
  </si>
  <si>
    <t>Rosie Tjaden</t>
  </si>
  <si>
    <t>Till Freyer</t>
  </si>
  <si>
    <t>W</t>
  </si>
  <si>
    <t>Ralf Schmitt</t>
  </si>
  <si>
    <t>Geoff Thwaites</t>
  </si>
  <si>
    <t>Andrew Abram</t>
  </si>
  <si>
    <t>Jacopo Rigamonti</t>
  </si>
  <si>
    <t>Petri Nikula</t>
  </si>
  <si>
    <t>Jari Antikainen</t>
  </si>
  <si>
    <t>Martin Kellahan</t>
  </si>
  <si>
    <t>James Bristow</t>
  </si>
  <si>
    <t>Hantoro Putro</t>
  </si>
  <si>
    <t>Bobby Cangkrama</t>
  </si>
  <si>
    <t>Jesus de la Fuente</t>
  </si>
  <si>
    <t>Dennis Prangel</t>
  </si>
  <si>
    <t>Christophe Beau</t>
  </si>
  <si>
    <t>Jan Mueller</t>
  </si>
  <si>
    <t>Ian Law</t>
  </si>
  <si>
    <t>Ingo Rose</t>
  </si>
  <si>
    <t>Herdin Syafari</t>
  </si>
  <si>
    <t>Bernhard Leode</t>
  </si>
  <si>
    <t>Lucky Sondakh</t>
  </si>
  <si>
    <t>Booby Prize:</t>
  </si>
  <si>
    <t>Aaron Gilchrist</t>
  </si>
  <si>
    <t>Greg Fields</t>
  </si>
  <si>
    <t>Darles Fields</t>
  </si>
  <si>
    <t>Wener Leton</t>
  </si>
  <si>
    <t>Andy Ryan</t>
  </si>
  <si>
    <t>Rick Zanker</t>
  </si>
  <si>
    <t>Tribhuvan Singh</t>
  </si>
  <si>
    <t>Philippe Jamin</t>
  </si>
  <si>
    <t>Simon Reynolds</t>
  </si>
  <si>
    <t>Riahana Ariestya</t>
  </si>
  <si>
    <t>Detlef Blümke</t>
  </si>
  <si>
    <t>Dan Parkes</t>
  </si>
  <si>
    <t>Edwin Thieroff</t>
  </si>
  <si>
    <t>Duff Soby</t>
  </si>
  <si>
    <t>Craig Binks</t>
  </si>
  <si>
    <t>Ika Rohali</t>
  </si>
  <si>
    <t>Andy Wood</t>
  </si>
  <si>
    <t>Tim Supple</t>
  </si>
  <si>
    <t>Bob Scouller</t>
  </si>
  <si>
    <t>Tony Cowan</t>
  </si>
  <si>
    <t>Kathy Scalabre</t>
  </si>
  <si>
    <t>Noel Morrow</t>
  </si>
  <si>
    <t>Stuart Wigley</t>
  </si>
  <si>
    <t>Chad Hinszman</t>
  </si>
  <si>
    <t>Andy Doran</t>
  </si>
  <si>
    <t>Peter Karlsson</t>
  </si>
  <si>
    <r>
      <t>Petri L</t>
    </r>
    <r>
      <rPr>
        <b/>
        <sz val="10"/>
        <rFont val="Calibri"/>
        <family val="2"/>
      </rPr>
      <t>ähdekorpi</t>
    </r>
  </si>
  <si>
    <t>Ioann Fainsilber</t>
  </si>
  <si>
    <t>Brendon Skinner</t>
  </si>
  <si>
    <t>Oliver Anderson</t>
  </si>
  <si>
    <t>Howard Short</t>
  </si>
  <si>
    <t>Holger Molyendyk</t>
  </si>
  <si>
    <t>Sung Young Kang</t>
  </si>
  <si>
    <t>Mark Dempsey</t>
  </si>
  <si>
    <t>Yanisa N</t>
  </si>
  <si>
    <t>Markus Lorenzini</t>
  </si>
  <si>
    <t>Net from Deemples Handicap</t>
  </si>
  <si>
    <t>Adam Kim</t>
  </si>
  <si>
    <t>Willi Goldschmidt</t>
  </si>
  <si>
    <t>Miguel Veronesi</t>
  </si>
  <si>
    <t>Deemples Lowest Net</t>
  </si>
  <si>
    <t>Timo Landgren</t>
  </si>
  <si>
    <t>Rounds Entered</t>
  </si>
  <si>
    <t>Differentials Used</t>
  </si>
  <si>
    <t>5-6 rounds</t>
  </si>
  <si>
    <t>Use 1 lowest differential</t>
  </si>
  <si>
    <t>7-8 rounds</t>
  </si>
  <si>
    <t>Use 2 lowest differentials</t>
  </si>
  <si>
    <t>9-10 rounds</t>
  </si>
  <si>
    <t>Use 3 lowest differentials</t>
  </si>
  <si>
    <t>11-12 rounds</t>
  </si>
  <si>
    <t>Use 4 lowest differentials</t>
  </si>
  <si>
    <t>13-14 rounds</t>
  </si>
  <si>
    <t>Use 5 lowest differentials</t>
  </si>
  <si>
    <t>15-16 rounds</t>
  </si>
  <si>
    <t>Use 6 lowest differentials</t>
  </si>
  <si>
    <t>17 rounds</t>
  </si>
  <si>
    <t>Use 7 lowest differentials</t>
  </si>
  <si>
    <t>18 rounds</t>
  </si>
  <si>
    <t>Use 8 lowest differentials</t>
  </si>
  <si>
    <t>19 rounds</t>
  </si>
  <si>
    <t>Use 9 lowest differentials</t>
  </si>
  <si>
    <t>20 rounds</t>
  </si>
  <si>
    <t>Use 10 lowest differentials</t>
  </si>
  <si>
    <t>Ken Serota</t>
  </si>
  <si>
    <t>Christer Hultquist</t>
  </si>
  <si>
    <t>Brent Torrens</t>
  </si>
  <si>
    <t>Timo Karonen</t>
  </si>
  <si>
    <t>John Mesiti</t>
  </si>
  <si>
    <t>Antoine Schweitzer-Chaput</t>
  </si>
  <si>
    <t>Gross</t>
  </si>
  <si>
    <t>Adj</t>
  </si>
  <si>
    <t>Kamel Lakhdari</t>
  </si>
  <si>
    <t>Mike Taylor</t>
  </si>
  <si>
    <t>Tees</t>
  </si>
  <si>
    <t>Weera Limjirakajorn</t>
  </si>
  <si>
    <t>Grant Gardener</t>
  </si>
  <si>
    <t>Kai Hertzke</t>
  </si>
  <si>
    <t>Jochen Hertzke</t>
  </si>
  <si>
    <t>Jan Tans</t>
  </si>
  <si>
    <t>Bob Fleischmann</t>
  </si>
  <si>
    <t>Ahmad Kisut</t>
  </si>
  <si>
    <t>Steven Xie</t>
  </si>
  <si>
    <t>Andy Coop</t>
  </si>
  <si>
    <t>Matthew Makarenko</t>
  </si>
  <si>
    <t>Jose Durban</t>
  </si>
  <si>
    <t>Brian Poskaitis</t>
  </si>
  <si>
    <t>Andrew Taylor</t>
  </si>
  <si>
    <t>Sami Kekonen</t>
  </si>
  <si>
    <t>Katsuaki Takahashi</t>
  </si>
  <si>
    <t>Aurélie Neufkens</t>
  </si>
  <si>
    <t>Prosad Biswas</t>
  </si>
  <si>
    <t>Imran Harun</t>
  </si>
  <si>
    <t>Rena Overberg</t>
  </si>
  <si>
    <t>Gazza Chapman</t>
  </si>
  <si>
    <t>Perry Wang</t>
  </si>
  <si>
    <t>Dean Callaway</t>
  </si>
  <si>
    <t>Ezra North</t>
  </si>
  <si>
    <t>Kenji Kawabata</t>
  </si>
  <si>
    <t>Ryo Yamaguchi</t>
  </si>
  <si>
    <t>Carter Brisebois</t>
  </si>
  <si>
    <t>Susy Dillon</t>
  </si>
  <si>
    <t>Maximilian Sollfrank</t>
  </si>
  <si>
    <t>Andrew Dillon</t>
  </si>
  <si>
    <t>Modern Golf &amp; Country Club 2020 Best 4 Lowest Gross</t>
  </si>
  <si>
    <t>Round 1
2020-02-22</t>
  </si>
  <si>
    <t>Round 2
29-Feb-2020</t>
  </si>
  <si>
    <t>Round 3
7-March-2020</t>
  </si>
  <si>
    <t>Round 5
21-Mar-2020</t>
  </si>
  <si>
    <t>Round 4
14-Mar-2020</t>
  </si>
  <si>
    <t>Round 6
28-Mar-2020</t>
  </si>
  <si>
    <t>Results After First Round at Modern Golf &amp; Country Club February 22, 2020</t>
  </si>
  <si>
    <t>Nearest to the Pin Hole 3:</t>
  </si>
  <si>
    <t>Nearest to the Pin Hole 11:</t>
  </si>
  <si>
    <t>Longest Drive Hole 5:</t>
  </si>
  <si>
    <t>Longest Drive Hole 13:</t>
  </si>
  <si>
    <t>Drive and Pitch Hole 9:</t>
  </si>
  <si>
    <t>Drive and Pitch Hole 16:</t>
  </si>
  <si>
    <t>Werner Leten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</si>
</sst>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0"/>
      <color indexed="10"/>
      <name val="Arial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  <charset val="204"/>
    </font>
    <font>
      <b/>
      <sz val="10"/>
      <name val="Comic Sans MS"/>
      <family val="4"/>
    </font>
    <font>
      <b/>
      <sz val="10"/>
      <color indexed="9"/>
      <name val="Comic Sans MS"/>
      <family val="4"/>
    </font>
    <font>
      <b/>
      <sz val="16"/>
      <color rgb="FFFF0000"/>
      <name val="Comic Sans MS"/>
      <family val="4"/>
    </font>
    <font>
      <b/>
      <sz val="28"/>
      <color theme="0"/>
      <name val="Comic Sans MS"/>
      <family val="4"/>
    </font>
    <font>
      <b/>
      <sz val="12"/>
      <name val="Arial"/>
      <family val="2"/>
      <charset val="204"/>
    </font>
    <font>
      <b/>
      <sz val="11"/>
      <color rgb="FFFF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1"/>
      <color theme="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omic Sans MS"/>
      <family val="4"/>
    </font>
    <font>
      <sz val="14"/>
      <name val="Comic Sans MS"/>
      <family val="4"/>
    </font>
    <font>
      <sz val="12"/>
      <color theme="0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u/>
      <sz val="14"/>
      <name val="Comic Sans MS"/>
      <family val="4"/>
    </font>
    <font>
      <sz val="12"/>
      <color theme="1"/>
      <name val="Comic Sans MS"/>
      <family val="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Calibri"/>
      <family val="2"/>
    </font>
    <font>
      <sz val="18"/>
      <color rgb="FF3C3C3C"/>
      <name val="Helvetica Neue"/>
      <family val="2"/>
    </font>
    <font>
      <b/>
      <sz val="18"/>
      <color rgb="FF3C3C3C"/>
      <name val="Helvetica Neue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  <charset val="204"/>
    </font>
    <font>
      <sz val="12"/>
      <color theme="3"/>
      <name val="Comic Sans MS"/>
      <family val="4"/>
    </font>
    <font>
      <sz val="12"/>
      <color rgb="FFFF0000"/>
      <name val="Comic Sans MS"/>
      <family val="4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  <charset val="204"/>
    </font>
    <font>
      <b/>
      <sz val="10"/>
      <color theme="0"/>
      <name val="Comic Sans MS"/>
      <family val="4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  <border>
      <left/>
      <right/>
      <top style="medium">
        <color theme="0"/>
      </top>
      <bottom style="thin">
        <color auto="1"/>
      </bottom>
      <diagonal/>
    </border>
    <border>
      <left/>
      <right style="medium">
        <color theme="0"/>
      </right>
      <top style="medium">
        <color theme="0"/>
      </top>
      <bottom style="thin">
        <color auto="1"/>
      </bottom>
      <diagonal/>
    </border>
  </borders>
  <cellStyleXfs count="43">
    <xf numFmtId="0" fontId="0" fillId="0" borderId="0"/>
    <xf numFmtId="0" fontId="1" fillId="0" borderId="0"/>
    <xf numFmtId="0" fontId="1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91">
    <xf numFmtId="0" fontId="0" fillId="0" borderId="0" xfId="0"/>
    <xf numFmtId="0" fontId="3" fillId="0" borderId="0" xfId="1" applyFont="1"/>
    <xf numFmtId="0" fontId="2" fillId="0" borderId="0" xfId="1" applyFont="1" applyFill="1" applyBorder="1"/>
    <xf numFmtId="0" fontId="1" fillId="0" borderId="0" xfId="1" applyFont="1" applyFill="1" applyBorder="1"/>
    <xf numFmtId="0" fontId="4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64" fontId="1" fillId="0" borderId="0" xfId="1" applyNumberFormat="1" applyFill="1"/>
    <xf numFmtId="0" fontId="1" fillId="0" borderId="0" xfId="1" applyFill="1"/>
    <xf numFmtId="0" fontId="15" fillId="2" borderId="0" xfId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0" fontId="14" fillId="0" borderId="18" xfId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Border="1"/>
    <xf numFmtId="0" fontId="1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center"/>
    </xf>
    <xf numFmtId="0" fontId="12" fillId="0" borderId="10" xfId="1" applyFont="1" applyFill="1" applyBorder="1" applyAlignment="1">
      <alignment horizontal="left" vertical="center"/>
    </xf>
    <xf numFmtId="0" fontId="11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left" vertical="center"/>
    </xf>
    <xf numFmtId="0" fontId="1" fillId="0" borderId="11" xfId="1" applyFont="1" applyFill="1" applyBorder="1" applyAlignment="1">
      <alignment horizontal="center"/>
    </xf>
    <xf numFmtId="0" fontId="11" fillId="0" borderId="11" xfId="1" applyFont="1" applyFill="1" applyBorder="1" applyAlignment="1">
      <alignment vertical="center"/>
    </xf>
    <xf numFmtId="0" fontId="1" fillId="0" borderId="12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horizontal="center"/>
    </xf>
    <xf numFmtId="0" fontId="12" fillId="0" borderId="16" xfId="1" applyFont="1" applyFill="1" applyBorder="1" applyAlignment="1">
      <alignment horizontal="left" vertical="center"/>
    </xf>
    <xf numFmtId="0" fontId="12" fillId="0" borderId="13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left" vertical="center"/>
    </xf>
    <xf numFmtId="0" fontId="11" fillId="0" borderId="14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right"/>
    </xf>
    <xf numFmtId="1" fontId="6" fillId="0" borderId="4" xfId="1" applyNumberFormat="1" applyFont="1" applyFill="1" applyBorder="1" applyAlignment="1">
      <alignment horizontal="center"/>
    </xf>
    <xf numFmtId="164" fontId="6" fillId="0" borderId="3" xfId="1" applyNumberFormat="1" applyFont="1" applyFill="1" applyBorder="1" applyAlignment="1">
      <alignment horizontal="center"/>
    </xf>
    <xf numFmtId="0" fontId="15" fillId="2" borderId="25" xfId="1" applyFont="1" applyFill="1" applyBorder="1"/>
    <xf numFmtId="0" fontId="15" fillId="2" borderId="26" xfId="1" applyFont="1" applyFill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12" fillId="0" borderId="11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12" fillId="0" borderId="14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24" fillId="0" borderId="0" xfId="1" applyFont="1" applyFill="1" applyBorder="1" applyAlignment="1">
      <alignment horizontal="center"/>
    </xf>
    <xf numFmtId="0" fontId="21" fillId="0" borderId="0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right"/>
    </xf>
    <xf numFmtId="0" fontId="26" fillId="3" borderId="0" xfId="1" applyFont="1" applyFill="1" applyBorder="1" applyAlignment="1">
      <alignment horizontal="center"/>
    </xf>
    <xf numFmtId="0" fontId="27" fillId="3" borderId="0" xfId="1" applyFont="1" applyFill="1" applyBorder="1" applyAlignment="1">
      <alignment horizontal="center"/>
    </xf>
    <xf numFmtId="0" fontId="25" fillId="6" borderId="0" xfId="1" applyFont="1" applyFill="1" applyBorder="1" applyAlignment="1">
      <alignment horizontal="right"/>
    </xf>
    <xf numFmtId="0" fontId="26" fillId="6" borderId="0" xfId="1" applyFont="1" applyFill="1" applyBorder="1" applyAlignment="1">
      <alignment horizontal="center"/>
    </xf>
    <xf numFmtId="0" fontId="27" fillId="6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 applyProtection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 applyProtection="1">
      <alignment horizontal="left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28" fillId="2" borderId="7" xfId="1" applyFont="1" applyFill="1" applyBorder="1" applyAlignment="1">
      <alignment horizontal="center" vertical="center"/>
    </xf>
    <xf numFmtId="0" fontId="28" fillId="2" borderId="9" xfId="1" applyFont="1" applyFill="1" applyBorder="1" applyAlignment="1">
      <alignment horizontal="center" vertical="center"/>
    </xf>
    <xf numFmtId="0" fontId="28" fillId="2" borderId="9" xfId="1" applyFont="1" applyFill="1" applyBorder="1" applyAlignment="1">
      <alignment horizontal="center" vertical="center" wrapText="1"/>
    </xf>
    <xf numFmtId="16" fontId="28" fillId="2" borderId="8" xfId="1" applyNumberFormat="1" applyFont="1" applyFill="1" applyBorder="1" applyAlignment="1">
      <alignment horizontal="center" vertical="center" wrapText="1"/>
    </xf>
    <xf numFmtId="0" fontId="29" fillId="0" borderId="0" xfId="1" applyFont="1" applyFill="1"/>
    <xf numFmtId="0" fontId="30" fillId="2" borderId="28" xfId="1" applyFont="1" applyFill="1" applyBorder="1" applyAlignment="1">
      <alignment horizontal="center" vertical="center" wrapText="1"/>
    </xf>
    <xf numFmtId="0" fontId="31" fillId="0" borderId="0" xfId="1" applyFont="1" applyFill="1"/>
    <xf numFmtId="0" fontId="33" fillId="0" borderId="0" xfId="1" applyFont="1" applyFill="1" applyAlignment="1">
      <alignment horizontal="center"/>
    </xf>
    <xf numFmtId="0" fontId="32" fillId="0" borderId="2" xfId="2" applyFont="1" applyFill="1" applyBorder="1" applyAlignment="1">
      <alignment horizontal="left" vertical="center"/>
    </xf>
    <xf numFmtId="0" fontId="29" fillId="0" borderId="0" xfId="1" applyFont="1" applyFill="1" applyAlignment="1">
      <alignment horizontal="center"/>
    </xf>
    <xf numFmtId="0" fontId="32" fillId="0" borderId="2" xfId="2" applyNumberFormat="1" applyFont="1" applyFill="1" applyBorder="1" applyAlignment="1" applyProtection="1">
      <alignment horizontal="left" vertical="center"/>
    </xf>
    <xf numFmtId="0" fontId="29" fillId="0" borderId="0" xfId="1" quotePrefix="1" applyFont="1" applyFill="1" applyAlignment="1">
      <alignment horizontal="center"/>
    </xf>
    <xf numFmtId="0" fontId="32" fillId="0" borderId="20" xfId="2" applyNumberFormat="1" applyFont="1" applyFill="1" applyBorder="1" applyAlignment="1" applyProtection="1">
      <alignment horizontal="left" vertical="center"/>
    </xf>
    <xf numFmtId="0" fontId="3" fillId="0" borderId="0" xfId="1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0" fontId="32" fillId="4" borderId="29" xfId="1" applyFont="1" applyFill="1" applyBorder="1" applyAlignment="1">
      <alignment horizontal="center" vertical="center"/>
    </xf>
    <xf numFmtId="0" fontId="32" fillId="0" borderId="0" xfId="1" applyFont="1" applyFill="1"/>
    <xf numFmtId="0" fontId="32" fillId="0" borderId="3" xfId="1" applyFont="1" applyFill="1" applyBorder="1" applyAlignment="1">
      <alignment horizontal="center" vertical="center"/>
    </xf>
    <xf numFmtId="0" fontId="32" fillId="0" borderId="6" xfId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horizontal="center" vertical="center"/>
    </xf>
    <xf numFmtId="0" fontId="32" fillId="0" borderId="20" xfId="1" applyFont="1" applyFill="1" applyBorder="1" applyAlignment="1">
      <alignment horizontal="center" vertical="center"/>
    </xf>
    <xf numFmtId="0" fontId="32" fillId="4" borderId="5" xfId="1" applyFont="1" applyFill="1" applyBorder="1" applyAlignment="1">
      <alignment horizontal="center" vertical="center"/>
    </xf>
    <xf numFmtId="3" fontId="34" fillId="0" borderId="6" xfId="1" applyNumberFormat="1" applyFont="1" applyFill="1" applyBorder="1" applyAlignment="1">
      <alignment horizontal="center" vertical="center"/>
    </xf>
    <xf numFmtId="0" fontId="32" fillId="0" borderId="2" xfId="1" applyFont="1" applyFill="1" applyBorder="1" applyAlignment="1">
      <alignment vertical="center"/>
    </xf>
    <xf numFmtId="0" fontId="32" fillId="0" borderId="2" xfId="2" applyNumberFormat="1" applyFont="1" applyFill="1" applyBorder="1" applyAlignment="1" applyProtection="1">
      <alignment vertical="center"/>
    </xf>
    <xf numFmtId="0" fontId="32" fillId="0" borderId="2" xfId="2" applyFont="1" applyFill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left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2" fontId="32" fillId="0" borderId="2" xfId="1" applyNumberFormat="1" applyFont="1" applyFill="1" applyBorder="1" applyAlignment="1">
      <alignment horizontal="center" vertical="center"/>
    </xf>
    <xf numFmtId="0" fontId="32" fillId="0" borderId="30" xfId="1" applyFont="1" applyFill="1" applyBorder="1" applyAlignment="1">
      <alignment horizontal="center" vertical="center"/>
    </xf>
    <xf numFmtId="3" fontId="34" fillId="0" borderId="21" xfId="1" applyNumberFormat="1" applyFont="1" applyFill="1" applyBorder="1" applyAlignment="1">
      <alignment horizontal="center" vertical="center"/>
    </xf>
    <xf numFmtId="2" fontId="32" fillId="0" borderId="20" xfId="1" applyNumberFormat="1" applyFont="1" applyFill="1" applyBorder="1" applyAlignment="1">
      <alignment horizontal="center" vertical="center"/>
    </xf>
    <xf numFmtId="0" fontId="32" fillId="0" borderId="31" xfId="1" applyFont="1" applyFill="1" applyBorder="1" applyAlignment="1">
      <alignment horizontal="center" vertical="center"/>
    </xf>
    <xf numFmtId="0" fontId="32" fillId="0" borderId="22" xfId="1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32" fillId="0" borderId="2" xfId="0" applyFont="1" applyBorder="1" applyAlignment="1">
      <alignment horizontal="center" vertical="center"/>
    </xf>
    <xf numFmtId="0" fontId="32" fillId="4" borderId="19" xfId="1" applyFont="1" applyFill="1" applyBorder="1" applyAlignment="1">
      <alignment horizontal="center" vertical="center"/>
    </xf>
    <xf numFmtId="0" fontId="3" fillId="0" borderId="2" xfId="1" quotePrefix="1" applyFont="1" applyFill="1" applyBorder="1" applyAlignment="1">
      <alignment horizontal="center" vertical="center"/>
    </xf>
    <xf numFmtId="164" fontId="6" fillId="0" borderId="2" xfId="1" quotePrefix="1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1" fillId="2" borderId="0" xfId="0" applyFont="1" applyFill="1" applyBorder="1"/>
    <xf numFmtId="0" fontId="28" fillId="2" borderId="32" xfId="1" applyFont="1" applyFill="1" applyBorder="1" applyAlignment="1">
      <alignment horizontal="center" vertical="center"/>
    </xf>
    <xf numFmtId="0" fontId="28" fillId="2" borderId="33" xfId="1" applyFont="1" applyFill="1" applyBorder="1" applyAlignment="1">
      <alignment horizontal="center" vertical="center"/>
    </xf>
    <xf numFmtId="0" fontId="28" fillId="2" borderId="33" xfId="1" applyFont="1" applyFill="1" applyBorder="1" applyAlignment="1">
      <alignment horizontal="center" vertical="center" wrapText="1"/>
    </xf>
    <xf numFmtId="16" fontId="28" fillId="2" borderId="34" xfId="1" applyNumberFormat="1" applyFont="1" applyFill="1" applyBorder="1" applyAlignment="1">
      <alignment horizontal="center" vertical="center" wrapText="1"/>
    </xf>
    <xf numFmtId="0" fontId="30" fillId="7" borderId="2" xfId="1" applyFont="1" applyFill="1" applyBorder="1" applyAlignment="1">
      <alignment horizontal="center" vertical="center"/>
    </xf>
    <xf numFmtId="0" fontId="30" fillId="7" borderId="31" xfId="1" applyFont="1" applyFill="1" applyBorder="1" applyAlignment="1">
      <alignment horizontal="center" vertical="center"/>
    </xf>
    <xf numFmtId="0" fontId="30" fillId="7" borderId="20" xfId="2" applyNumberFormat="1" applyFont="1" applyFill="1" applyBorder="1" applyAlignment="1" applyProtection="1">
      <alignment horizontal="left" vertical="center"/>
    </xf>
    <xf numFmtId="0" fontId="14" fillId="0" borderId="0" xfId="1" applyFont="1" applyFill="1" applyBorder="1" applyAlignment="1">
      <alignment horizontal="center"/>
    </xf>
    <xf numFmtId="0" fontId="32" fillId="0" borderId="36" xfId="1" applyFont="1" applyFill="1" applyBorder="1"/>
    <xf numFmtId="0" fontId="32" fillId="0" borderId="37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44" fillId="0" borderId="14" xfId="0" quotePrefix="1" applyFont="1" applyFill="1" applyBorder="1" applyAlignment="1">
      <alignment horizontal="center" vertical="center"/>
    </xf>
    <xf numFmtId="0" fontId="32" fillId="8" borderId="2" xfId="1" applyFont="1" applyFill="1" applyBorder="1" applyAlignment="1">
      <alignment vertical="center"/>
    </xf>
    <xf numFmtId="0" fontId="3" fillId="0" borderId="1" xfId="1" quotePrefix="1" applyFont="1" applyFill="1" applyBorder="1" applyAlignment="1">
      <alignment horizontal="center" vertical="center"/>
    </xf>
    <xf numFmtId="0" fontId="1" fillId="0" borderId="0" xfId="1" applyFill="1" applyBorder="1"/>
    <xf numFmtId="0" fontId="2" fillId="0" borderId="0" xfId="1" applyFont="1" applyFill="1" applyAlignment="1">
      <alignment horizontal="left"/>
    </xf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0" fillId="0" borderId="2" xfId="0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" fillId="0" borderId="0" xfId="1" applyFont="1" applyFill="1"/>
    <xf numFmtId="0" fontId="3" fillId="0" borderId="3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42" fillId="7" borderId="16" xfId="1" applyFont="1" applyFill="1" applyBorder="1" applyAlignment="1">
      <alignment horizontal="right"/>
    </xf>
    <xf numFmtId="0" fontId="42" fillId="7" borderId="0" xfId="1" applyFont="1" applyFill="1" applyBorder="1" applyAlignment="1">
      <alignment horizontal="center"/>
    </xf>
    <xf numFmtId="0" fontId="42" fillId="7" borderId="17" xfId="1" applyFont="1" applyFill="1" applyBorder="1" applyAlignment="1">
      <alignment horizontal="center"/>
    </xf>
    <xf numFmtId="0" fontId="30" fillId="7" borderId="16" xfId="1" applyFont="1" applyFill="1" applyBorder="1" applyAlignment="1">
      <alignment horizontal="right"/>
    </xf>
    <xf numFmtId="0" fontId="30" fillId="7" borderId="0" xfId="1" applyFont="1" applyFill="1" applyBorder="1" applyAlignment="1">
      <alignment horizontal="center"/>
    </xf>
    <xf numFmtId="0" fontId="30" fillId="7" borderId="17" xfId="1" applyFont="1" applyFill="1" applyBorder="1" applyAlignment="1">
      <alignment horizontal="center"/>
    </xf>
    <xf numFmtId="0" fontId="43" fillId="7" borderId="13" xfId="1" applyFont="1" applyFill="1" applyBorder="1" applyAlignment="1">
      <alignment horizontal="right"/>
    </xf>
    <xf numFmtId="0" fontId="43" fillId="7" borderId="14" xfId="1" applyFont="1" applyFill="1" applyBorder="1" applyAlignment="1">
      <alignment horizontal="center"/>
    </xf>
    <xf numFmtId="0" fontId="43" fillId="7" borderId="15" xfId="1" applyFont="1" applyFill="1" applyBorder="1" applyAlignment="1">
      <alignment horizontal="center"/>
    </xf>
    <xf numFmtId="0" fontId="46" fillId="9" borderId="4" xfId="1" applyFont="1" applyFill="1" applyBorder="1" applyAlignment="1">
      <alignment horizontal="center"/>
    </xf>
    <xf numFmtId="0" fontId="47" fillId="9" borderId="27" xfId="1" applyFont="1" applyFill="1" applyBorder="1" applyAlignment="1">
      <alignment horizontal="center"/>
    </xf>
    <xf numFmtId="0" fontId="47" fillId="9" borderId="39" xfId="1" applyFont="1" applyFill="1" applyBorder="1"/>
    <xf numFmtId="0" fontId="46" fillId="9" borderId="40" xfId="1" applyFont="1" applyFill="1" applyBorder="1" applyAlignment="1">
      <alignment horizontal="center"/>
    </xf>
    <xf numFmtId="0" fontId="46" fillId="9" borderId="41" xfId="1" applyFont="1" applyFill="1" applyBorder="1" applyAlignment="1">
      <alignment horizontal="center"/>
    </xf>
    <xf numFmtId="0" fontId="46" fillId="9" borderId="42" xfId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7" fillId="3" borderId="22" xfId="1" applyFont="1" applyFill="1" applyBorder="1" applyAlignment="1">
      <alignment horizontal="center"/>
    </xf>
    <xf numFmtId="0" fontId="17" fillId="3" borderId="23" xfId="1" applyFont="1" applyFill="1" applyBorder="1" applyAlignment="1">
      <alignment horizontal="center"/>
    </xf>
    <xf numFmtId="0" fontId="17" fillId="3" borderId="24" xfId="1" applyFont="1" applyFill="1" applyBorder="1" applyAlignment="1">
      <alignment horizontal="center"/>
    </xf>
    <xf numFmtId="0" fontId="16" fillId="5" borderId="25" xfId="1" applyFont="1" applyFill="1" applyBorder="1" applyAlignment="1" applyProtection="1">
      <alignment horizontal="center"/>
    </xf>
    <xf numFmtId="0" fontId="16" fillId="5" borderId="0" xfId="1" applyFont="1" applyFill="1" applyBorder="1" applyAlignment="1" applyProtection="1">
      <alignment horizontal="center"/>
    </xf>
    <xf numFmtId="0" fontId="16" fillId="5" borderId="26" xfId="1" applyFont="1" applyFill="1" applyBorder="1" applyAlignment="1" applyProtection="1">
      <alignment horizontal="center"/>
    </xf>
    <xf numFmtId="0" fontId="17" fillId="3" borderId="10" xfId="1" applyFont="1" applyFill="1" applyBorder="1" applyAlignment="1">
      <alignment horizontal="center"/>
    </xf>
    <xf numFmtId="0" fontId="17" fillId="3" borderId="11" xfId="1" applyFont="1" applyFill="1" applyBorder="1" applyAlignment="1">
      <alignment horizontal="center"/>
    </xf>
    <xf numFmtId="0" fontId="17" fillId="3" borderId="12" xfId="1" applyFont="1" applyFill="1" applyBorder="1" applyAlignment="1">
      <alignment horizontal="center"/>
    </xf>
    <xf numFmtId="0" fontId="16" fillId="5" borderId="13" xfId="1" applyFont="1" applyFill="1" applyBorder="1" applyAlignment="1" applyProtection="1">
      <alignment horizontal="center"/>
    </xf>
    <xf numFmtId="0" fontId="16" fillId="5" borderId="14" xfId="1" applyFont="1" applyFill="1" applyBorder="1" applyAlignment="1" applyProtection="1">
      <alignment horizontal="center"/>
    </xf>
    <xf numFmtId="0" fontId="16" fillId="5" borderId="15" xfId="1" applyFont="1" applyFill="1" applyBorder="1" applyAlignment="1" applyProtection="1">
      <alignment horizontal="center"/>
    </xf>
    <xf numFmtId="0" fontId="45" fillId="0" borderId="16" xfId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horizontal="center" vertical="center"/>
    </xf>
    <xf numFmtId="0" fontId="45" fillId="0" borderId="17" xfId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5" fontId="28" fillId="2" borderId="35" xfId="1" applyNumberFormat="1" applyFont="1" applyFill="1" applyBorder="1" applyAlignment="1">
      <alignment horizontal="center" vertical="center" wrapText="1"/>
    </xf>
    <xf numFmtId="0" fontId="28" fillId="2" borderId="28" xfId="1" applyFont="1" applyFill="1" applyBorder="1" applyAlignment="1">
      <alignment horizontal="center" vertical="center" wrapText="1"/>
    </xf>
    <xf numFmtId="0" fontId="28" fillId="2" borderId="35" xfId="1" applyFont="1" applyFill="1" applyBorder="1" applyAlignment="1">
      <alignment horizontal="center" vertical="center" wrapText="1"/>
    </xf>
    <xf numFmtId="0" fontId="14" fillId="10" borderId="2" xfId="1" applyNumberFormat="1" applyFont="1" applyFill="1" applyBorder="1" applyAlignment="1" applyProtection="1">
      <alignment horizontal="left" vertical="center"/>
    </xf>
    <xf numFmtId="0" fontId="32" fillId="0" borderId="2" xfId="2" applyFont="1" applyFill="1" applyBorder="1" applyAlignment="1">
      <alignment horizontal="center" vertical="center"/>
    </xf>
    <xf numFmtId="0" fontId="32" fillId="0" borderId="2" xfId="2" applyNumberFormat="1" applyFont="1" applyFill="1" applyBorder="1" applyAlignment="1" applyProtection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4" fillId="10" borderId="2" xfId="1" applyFont="1" applyFill="1" applyBorder="1" applyAlignment="1">
      <alignment horizontal="left" vertical="center"/>
    </xf>
    <xf numFmtId="0" fontId="14" fillId="10" borderId="3" xfId="1" applyNumberFormat="1" applyFont="1" applyFill="1" applyBorder="1" applyAlignment="1" applyProtection="1">
      <alignment horizontal="left" vertical="center"/>
    </xf>
  </cellXfs>
  <cellStyles count="4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  <cellStyle name="Normal 2" xfId="1" xr:uid="{00000000-0005-0000-0000-000029000000}"/>
    <cellStyle name="Normal 2 2 2 2" xfId="2" xr:uid="{00000000-0005-0000-0000-00002A000000}"/>
  </cellStyles>
  <dxfs count="51"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81F7C-FC6B-5E49-962B-FC06F76587F4}">
  <sheetPr>
    <pageSetUpPr fitToPage="1"/>
  </sheetPr>
  <dimension ref="A1:AC308"/>
  <sheetViews>
    <sheetView tabSelected="1" zoomScaleNormal="100" zoomScalePageLayoutView="80" workbookViewId="0">
      <pane ySplit="5" topLeftCell="A14" activePane="bottomLeft" state="frozen"/>
      <selection pane="bottomLeft" activeCell="AB26" sqref="A6:AB26"/>
    </sheetView>
  </sheetViews>
  <sheetFormatPr baseColWidth="10" defaultColWidth="11.5" defaultRowHeight="13" x14ac:dyDescent="0.15"/>
  <cols>
    <col min="1" max="1" width="4.6640625" style="8" bestFit="1" customWidth="1"/>
    <col min="2" max="2" width="24" style="140" customWidth="1"/>
    <col min="3" max="3" width="3.33203125" style="140" bestFit="1" customWidth="1"/>
    <col min="4" max="4" width="6.6640625" style="141" customWidth="1"/>
    <col min="5" max="5" width="5.83203125" style="142" customWidth="1"/>
    <col min="6" max="6" width="8.83203125" style="142" bestFit="1" customWidth="1"/>
    <col min="7" max="15" width="5.83203125" style="142" customWidth="1"/>
    <col min="16" max="16" width="8.6640625" style="142" customWidth="1"/>
    <col min="17" max="25" width="5.83203125" style="142" customWidth="1"/>
    <col min="26" max="26" width="8.33203125" style="142" customWidth="1"/>
    <col min="27" max="27" width="5.1640625" style="142" customWidth="1"/>
    <col min="28" max="28" width="7.83203125" style="145" bestFit="1" customWidth="1"/>
    <col min="29" max="16384" width="11.5" style="8"/>
  </cols>
  <sheetData>
    <row r="1" spans="1:29" ht="43" x14ac:dyDescent="0.6">
      <c r="A1" s="165" t="s">
        <v>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7"/>
    </row>
    <row r="2" spans="1:29" ht="26" x14ac:dyDescent="0.4">
      <c r="A2" s="168" t="s">
        <v>349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29" ht="16" x14ac:dyDescent="0.25">
      <c r="A3" s="53"/>
      <c r="B3" s="50"/>
      <c r="C3" s="50"/>
      <c r="D3" s="9"/>
      <c r="E3" s="9"/>
      <c r="F3" s="9"/>
      <c r="G3" s="10">
        <v>1</v>
      </c>
      <c r="H3" s="10">
        <v>2</v>
      </c>
      <c r="I3" s="10">
        <v>3</v>
      </c>
      <c r="J3" s="10">
        <v>4</v>
      </c>
      <c r="K3" s="10">
        <v>5</v>
      </c>
      <c r="L3" s="10">
        <v>6</v>
      </c>
      <c r="M3" s="10">
        <v>7</v>
      </c>
      <c r="N3" s="10">
        <v>8</v>
      </c>
      <c r="O3" s="10">
        <v>9</v>
      </c>
      <c r="P3" s="10" t="s">
        <v>15</v>
      </c>
      <c r="Q3" s="10">
        <v>10</v>
      </c>
      <c r="R3" s="10">
        <v>11</v>
      </c>
      <c r="S3" s="10">
        <v>12</v>
      </c>
      <c r="T3" s="10">
        <v>13</v>
      </c>
      <c r="U3" s="10">
        <v>14</v>
      </c>
      <c r="V3" s="10">
        <v>15</v>
      </c>
      <c r="W3" s="10">
        <v>16</v>
      </c>
      <c r="X3" s="10">
        <v>17</v>
      </c>
      <c r="Y3" s="10">
        <v>18</v>
      </c>
      <c r="Z3" s="10"/>
      <c r="AA3" s="9" t="s">
        <v>14</v>
      </c>
      <c r="AB3" s="54"/>
    </row>
    <row r="4" spans="1:29" ht="17" thickBot="1" x14ac:dyDescent="0.3">
      <c r="A4" s="53"/>
      <c r="B4" s="50"/>
      <c r="C4" s="50"/>
      <c r="D4" s="9"/>
      <c r="E4" s="9"/>
      <c r="F4" s="50" t="s">
        <v>39</v>
      </c>
      <c r="G4" s="10">
        <v>15</v>
      </c>
      <c r="H4" s="10">
        <v>3</v>
      </c>
      <c r="I4" s="10">
        <v>9</v>
      </c>
      <c r="J4" s="10">
        <v>17</v>
      </c>
      <c r="K4" s="10">
        <v>7</v>
      </c>
      <c r="L4" s="10">
        <v>11</v>
      </c>
      <c r="M4" s="10">
        <v>1</v>
      </c>
      <c r="N4" s="10">
        <v>5</v>
      </c>
      <c r="O4" s="10">
        <v>13</v>
      </c>
      <c r="P4" s="124"/>
      <c r="Q4" s="10">
        <v>14</v>
      </c>
      <c r="R4" s="10">
        <v>6</v>
      </c>
      <c r="S4" s="10">
        <v>18</v>
      </c>
      <c r="T4" s="10">
        <v>2</v>
      </c>
      <c r="U4" s="10">
        <v>4</v>
      </c>
      <c r="V4" s="10">
        <v>16</v>
      </c>
      <c r="W4" s="10">
        <v>12</v>
      </c>
      <c r="X4" s="10">
        <v>10</v>
      </c>
      <c r="Y4" s="10">
        <v>8</v>
      </c>
      <c r="Z4" s="10"/>
      <c r="AA4" s="9"/>
      <c r="AB4" s="54" t="s">
        <v>22</v>
      </c>
    </row>
    <row r="5" spans="1:29" ht="16" x14ac:dyDescent="0.25">
      <c r="A5" s="160"/>
      <c r="B5" s="158" t="s">
        <v>38</v>
      </c>
      <c r="C5" s="161" t="s">
        <v>34</v>
      </c>
      <c r="D5" s="162" t="s">
        <v>12</v>
      </c>
      <c r="E5" s="162" t="s">
        <v>32</v>
      </c>
      <c r="F5" s="163" t="s">
        <v>33</v>
      </c>
      <c r="G5" s="158">
        <v>5</v>
      </c>
      <c r="H5" s="158">
        <v>4</v>
      </c>
      <c r="I5" s="158">
        <v>3</v>
      </c>
      <c r="J5" s="158">
        <v>4</v>
      </c>
      <c r="K5" s="158">
        <v>5</v>
      </c>
      <c r="L5" s="158">
        <v>3</v>
      </c>
      <c r="M5" s="158">
        <v>4</v>
      </c>
      <c r="N5" s="158">
        <v>4</v>
      </c>
      <c r="O5" s="158">
        <v>4</v>
      </c>
      <c r="P5" s="158">
        <f t="shared" ref="P5" si="0">SUM(G5:O5)</f>
        <v>36</v>
      </c>
      <c r="Q5" s="158">
        <v>4</v>
      </c>
      <c r="R5" s="158">
        <v>3</v>
      </c>
      <c r="S5" s="158">
        <v>4</v>
      </c>
      <c r="T5" s="158">
        <v>4</v>
      </c>
      <c r="U5" s="158">
        <v>5</v>
      </c>
      <c r="V5" s="158">
        <v>4</v>
      </c>
      <c r="W5" s="158">
        <v>4</v>
      </c>
      <c r="X5" s="158">
        <v>3</v>
      </c>
      <c r="Y5" s="158">
        <v>5</v>
      </c>
      <c r="Z5" s="158">
        <v>36</v>
      </c>
      <c r="AA5" s="158">
        <f>Z5+P5</f>
        <v>72</v>
      </c>
      <c r="AB5" s="159" t="s">
        <v>13</v>
      </c>
    </row>
    <row r="6" spans="1:29" ht="16" x14ac:dyDescent="0.25">
      <c r="A6" s="11">
        <v>1</v>
      </c>
      <c r="B6" s="190" t="s">
        <v>223</v>
      </c>
      <c r="C6" s="72" t="s">
        <v>35</v>
      </c>
      <c r="D6" s="72">
        <v>1</v>
      </c>
      <c r="E6" s="52">
        <v>18.399999999999999</v>
      </c>
      <c r="F6" s="51">
        <f>IF(C6="B",IF(ROUND(E6*$G$302/113,0)&gt;36,36,ROUND(E6*$G$302/113,0)),IF(C6="W",IF(ROUND(E6*$G$303/113,0)&gt;36,36,ROUND(E6*$G$302/113,0)),
IF(C6="R",IF(ROUND(E6*$G$304/113,0)&gt;40,40,ROUND(E6*$G$304/113,0)),"??")))</f>
        <v>21</v>
      </c>
      <c r="G6" s="75">
        <v>6</v>
      </c>
      <c r="H6" s="75">
        <v>6</v>
      </c>
      <c r="I6" s="75">
        <v>4</v>
      </c>
      <c r="J6" s="75">
        <v>4</v>
      </c>
      <c r="K6" s="75">
        <v>6</v>
      </c>
      <c r="L6" s="75">
        <v>3</v>
      </c>
      <c r="M6" s="75">
        <v>5</v>
      </c>
      <c r="N6" s="75">
        <v>6</v>
      </c>
      <c r="O6" s="75">
        <v>5</v>
      </c>
      <c r="P6" s="75">
        <f>SUM(G6:O6)</f>
        <v>45</v>
      </c>
      <c r="Q6" s="75">
        <v>5</v>
      </c>
      <c r="R6" s="75">
        <v>3</v>
      </c>
      <c r="S6" s="75">
        <v>4</v>
      </c>
      <c r="T6" s="75">
        <v>6</v>
      </c>
      <c r="U6" s="75">
        <v>6</v>
      </c>
      <c r="V6" s="75">
        <v>5</v>
      </c>
      <c r="W6" s="75">
        <v>4</v>
      </c>
      <c r="X6" s="75">
        <v>4</v>
      </c>
      <c r="Y6" s="75">
        <v>5</v>
      </c>
      <c r="Z6" s="146">
        <f>SUM(Q6:Y6)</f>
        <v>42</v>
      </c>
      <c r="AA6" s="146">
        <f>P6+Z6</f>
        <v>87</v>
      </c>
      <c r="AB6" s="55">
        <f>AA6-(0.5*(IF(C6="B",IF((E6*$G$302/113)&gt;36,36,(E6*$G$302/113)),IF(C6="W",IF((E6*$G$303/113)&gt;36,36,(E6*$G$302/113)),
IF(C6="R",IF((E6*$G$304/113)&gt;40,40,(E6*$G$304/113)),"??")))))</f>
        <v>76.253097345132744</v>
      </c>
      <c r="AC6" s="7"/>
    </row>
    <row r="7" spans="1:29" ht="16" x14ac:dyDescent="0.25">
      <c r="A7" s="12">
        <v>2</v>
      </c>
      <c r="B7" s="189" t="s">
        <v>47</v>
      </c>
      <c r="C7" s="73" t="s">
        <v>35</v>
      </c>
      <c r="D7" s="76">
        <v>1</v>
      </c>
      <c r="E7" s="49">
        <v>6</v>
      </c>
      <c r="F7" s="51">
        <f>IF(C7="B",IF(ROUND(E7*$G$302/113,0)&gt;36,36,ROUND(E7*$G$302/113,0)),IF(C7="W",IF(ROUND(E7*$G$303/113,0)&gt;36,36,ROUND(E7*$G$302/113,0)),
IF(C7="R",IF(ROUND(E7*$G$304/113,0)&gt;40,40,ROUND(E7*$G$304/113,0)),"??")))</f>
        <v>7</v>
      </c>
      <c r="G7" s="75">
        <v>6</v>
      </c>
      <c r="H7" s="75">
        <v>5</v>
      </c>
      <c r="I7" s="75">
        <v>3</v>
      </c>
      <c r="J7" s="75">
        <v>4</v>
      </c>
      <c r="K7" s="75">
        <v>5</v>
      </c>
      <c r="L7" s="75">
        <v>4</v>
      </c>
      <c r="M7" s="75">
        <v>4</v>
      </c>
      <c r="N7" s="75">
        <v>5</v>
      </c>
      <c r="O7" s="75">
        <v>4</v>
      </c>
      <c r="P7" s="75">
        <f>SUM(G7:O7)</f>
        <v>40</v>
      </c>
      <c r="Q7" s="75">
        <v>4</v>
      </c>
      <c r="R7" s="75">
        <v>3</v>
      </c>
      <c r="S7" s="75">
        <v>4</v>
      </c>
      <c r="T7" s="75">
        <v>5</v>
      </c>
      <c r="U7" s="75">
        <v>5</v>
      </c>
      <c r="V7" s="75">
        <v>7</v>
      </c>
      <c r="W7" s="75">
        <v>4</v>
      </c>
      <c r="X7" s="75">
        <v>3</v>
      </c>
      <c r="Y7" s="75">
        <v>5</v>
      </c>
      <c r="Z7" s="75">
        <f>SUM(Q7:Y7)</f>
        <v>40</v>
      </c>
      <c r="AA7" s="75">
        <f>P7+Z7</f>
        <v>80</v>
      </c>
      <c r="AB7" s="55">
        <f>AA7-(0.5*(IF(C7="B",IF((E7*$G$302/113)&gt;36,36,(E7*$G$302/113)),IF(C7="W",IF((E7*$G$303/113)&gt;36,36,(E7*$G$302/113)),
IF(C7="R",IF((E7*$G$304/113)&gt;40,40,(E7*$G$304/113)),"??")))))</f>
        <v>76.495575221238937</v>
      </c>
      <c r="AC7" s="7"/>
    </row>
    <row r="8" spans="1:29" ht="16" x14ac:dyDescent="0.25">
      <c r="A8" s="11">
        <v>3</v>
      </c>
      <c r="B8" s="184" t="s">
        <v>225</v>
      </c>
      <c r="C8" s="72" t="s">
        <v>35</v>
      </c>
      <c r="D8" s="74">
        <v>1</v>
      </c>
      <c r="E8" s="49">
        <v>11.2</v>
      </c>
      <c r="F8" s="51">
        <f>IF(C8="B",IF(ROUND(E8*$G$302/113,0)&gt;36,36,ROUND(E8*$G$302/113,0)),IF(C8="W",IF(ROUND(E8*$G$303/113,0)&gt;36,36,ROUND(E8*$G$302/113,0)),
IF(C8="R",IF(ROUND(E8*$G$304/113,0)&gt;40,40,ROUND(E8*$G$304/113,0)),"??")))</f>
        <v>13</v>
      </c>
      <c r="G8" s="75">
        <v>4</v>
      </c>
      <c r="H8" s="75">
        <v>4</v>
      </c>
      <c r="I8" s="75">
        <v>4</v>
      </c>
      <c r="J8" s="75">
        <v>5</v>
      </c>
      <c r="K8" s="75">
        <v>6</v>
      </c>
      <c r="L8" s="75">
        <v>4</v>
      </c>
      <c r="M8" s="75">
        <v>5</v>
      </c>
      <c r="N8" s="75">
        <v>5</v>
      </c>
      <c r="O8" s="75">
        <v>4</v>
      </c>
      <c r="P8" s="75">
        <f>SUM(G8:O8)</f>
        <v>41</v>
      </c>
      <c r="Q8" s="75">
        <v>5</v>
      </c>
      <c r="R8" s="75">
        <v>4</v>
      </c>
      <c r="S8" s="75">
        <v>5</v>
      </c>
      <c r="T8" s="75">
        <v>5</v>
      </c>
      <c r="U8" s="75">
        <v>6</v>
      </c>
      <c r="V8" s="75">
        <v>5</v>
      </c>
      <c r="W8" s="75">
        <v>4</v>
      </c>
      <c r="X8" s="75">
        <v>3</v>
      </c>
      <c r="Y8" s="75">
        <v>6</v>
      </c>
      <c r="Z8" s="75">
        <f>SUM(Q8:Y8)</f>
        <v>43</v>
      </c>
      <c r="AA8" s="75">
        <f>P8+Z8</f>
        <v>84</v>
      </c>
      <c r="AB8" s="55">
        <f>AA8-(0.5*(IF(C8="B",IF((E8*$G$302/113)&gt;36,36,(E8*$G$302/113)),IF(C8="W",IF((E8*$G$303/113)&gt;36,36,(E8*$G$302/113)),
IF(C8="R",IF((E8*$G$304/113)&gt;40,40,(E8*$G$304/113)),"??")))))</f>
        <v>77.458407079646022</v>
      </c>
      <c r="AC8" s="7"/>
    </row>
    <row r="9" spans="1:29" ht="16" x14ac:dyDescent="0.25">
      <c r="A9" s="12">
        <v>4</v>
      </c>
      <c r="B9" s="184" t="s">
        <v>94</v>
      </c>
      <c r="C9" s="72" t="s">
        <v>35</v>
      </c>
      <c r="D9" s="74">
        <v>1</v>
      </c>
      <c r="E9" s="49">
        <v>12.2</v>
      </c>
      <c r="F9" s="51">
        <f>IF(C9="B",IF(ROUND(E9*$G$302/113,0)&gt;36,36,ROUND(E9*$G$302/113,0)),IF(C9="W",IF(ROUND(E9*$G$303/113,0)&gt;36,36,ROUND(E9*$G$302/113,0)),
IF(C9="R",IF(ROUND(E9*$G$304/113,0)&gt;40,40,ROUND(E9*$G$304/113,0)),"??")))</f>
        <v>14</v>
      </c>
      <c r="G9" s="75">
        <v>7</v>
      </c>
      <c r="H9" s="75">
        <v>5</v>
      </c>
      <c r="I9" s="75">
        <v>3</v>
      </c>
      <c r="J9" s="75">
        <v>4</v>
      </c>
      <c r="K9" s="75">
        <v>6</v>
      </c>
      <c r="L9" s="75">
        <v>3</v>
      </c>
      <c r="M9" s="75">
        <v>6</v>
      </c>
      <c r="N9" s="75">
        <v>5</v>
      </c>
      <c r="O9" s="75">
        <v>4</v>
      </c>
      <c r="P9" s="75">
        <f>SUM(G9:O9)</f>
        <v>43</v>
      </c>
      <c r="Q9" s="75">
        <v>4</v>
      </c>
      <c r="R9" s="75">
        <v>8</v>
      </c>
      <c r="S9" s="75">
        <v>4</v>
      </c>
      <c r="T9" s="75">
        <v>5</v>
      </c>
      <c r="U9" s="75">
        <v>6</v>
      </c>
      <c r="V9" s="75">
        <v>6</v>
      </c>
      <c r="W9" s="75">
        <v>4</v>
      </c>
      <c r="X9" s="75">
        <v>3</v>
      </c>
      <c r="Y9" s="75">
        <v>6</v>
      </c>
      <c r="Z9" s="75">
        <f>SUM(Q9:Y9)</f>
        <v>46</v>
      </c>
      <c r="AA9" s="75">
        <f>P9+Z9</f>
        <v>89</v>
      </c>
      <c r="AB9" s="55">
        <f>AA9-(0.5*(IF(C9="B",IF((E9*$G$302/113)&gt;36,36,(E9*$G$302/113)),IF(C9="W",IF((E9*$G$303/113)&gt;36,36,(E9*$G$302/113)),
IF(C9="R",IF((E9*$G$304/113)&gt;40,40,(E9*$G$304/113)),"??")))))</f>
        <v>81.874336283185841</v>
      </c>
      <c r="AC9" s="7"/>
    </row>
    <row r="10" spans="1:29" ht="16" x14ac:dyDescent="0.25">
      <c r="A10" s="11">
        <v>5</v>
      </c>
      <c r="B10" s="189" t="s">
        <v>48</v>
      </c>
      <c r="C10" s="72" t="s">
        <v>35</v>
      </c>
      <c r="D10" s="76">
        <v>1</v>
      </c>
      <c r="E10" s="49">
        <v>10.3</v>
      </c>
      <c r="F10" s="51">
        <f>IF(C10="B",IF(ROUND(E10*$G$302/113,0)&gt;36,36,ROUND(E10*$G$302/113,0)),IF(C10="W",IF(ROUND(E10*$G$303/113,0)&gt;36,36,ROUND(E10*$G$302/113,0)),
IF(C10="R",IF(ROUND(E10*$G$304/113,0)&gt;40,40,ROUND(E10*$G$304/113,0)),"??")))</f>
        <v>12</v>
      </c>
      <c r="G10" s="75">
        <v>6</v>
      </c>
      <c r="H10" s="75">
        <v>5</v>
      </c>
      <c r="I10" s="75">
        <v>3</v>
      </c>
      <c r="J10" s="75">
        <v>5</v>
      </c>
      <c r="K10" s="75">
        <v>6</v>
      </c>
      <c r="L10" s="75">
        <v>4</v>
      </c>
      <c r="M10" s="75">
        <v>5</v>
      </c>
      <c r="N10" s="75">
        <v>5</v>
      </c>
      <c r="O10" s="75">
        <v>4</v>
      </c>
      <c r="P10" s="75">
        <f>SUM(G10:O10)</f>
        <v>43</v>
      </c>
      <c r="Q10" s="75">
        <v>5</v>
      </c>
      <c r="R10" s="75">
        <v>3</v>
      </c>
      <c r="S10" s="75">
        <v>6</v>
      </c>
      <c r="T10" s="75">
        <v>7</v>
      </c>
      <c r="U10" s="75">
        <v>4</v>
      </c>
      <c r="V10" s="75">
        <v>5</v>
      </c>
      <c r="W10" s="75">
        <v>5</v>
      </c>
      <c r="X10" s="75">
        <v>3</v>
      </c>
      <c r="Y10" s="75">
        <v>7</v>
      </c>
      <c r="Z10" s="75">
        <f>SUM(Q10:Y10)</f>
        <v>45</v>
      </c>
      <c r="AA10" s="75">
        <f>P10+Z10</f>
        <v>88</v>
      </c>
      <c r="AB10" s="55">
        <f>AA10-(0.5*(IF(C10="B",IF((E10*$G$302/113)&gt;36,36,(E10*$G$302/113)),IF(C10="W",IF((E10*$G$303/113)&gt;36,36,(E10*$G$302/113)),
IF(C10="R",IF((E10*$G$304/113)&gt;40,40,(E10*$G$304/113)),"??")))))</f>
        <v>81.984070796460173</v>
      </c>
      <c r="AC10" s="7"/>
    </row>
    <row r="11" spans="1:29" ht="16" x14ac:dyDescent="0.25">
      <c r="A11" s="12">
        <v>6</v>
      </c>
      <c r="B11" s="189" t="s">
        <v>72</v>
      </c>
      <c r="C11" s="72" t="s">
        <v>35</v>
      </c>
      <c r="D11" s="76">
        <v>1</v>
      </c>
      <c r="E11" s="49">
        <v>11.9</v>
      </c>
      <c r="F11" s="51">
        <f>IF(C11="B",IF(ROUND(E11*$G$302/113,0)&gt;36,36,ROUND(E11*$G$302/113,0)),IF(C11="W",IF(ROUND(E11*$G$303/113,0)&gt;36,36,ROUND(E11*$G$302/113,0)),
IF(C11="R",IF(ROUND(E11*$G$304/113,0)&gt;40,40,ROUND(E11*$G$304/113,0)),"??")))</f>
        <v>14</v>
      </c>
      <c r="G11" s="75">
        <v>6</v>
      </c>
      <c r="H11" s="75">
        <v>4</v>
      </c>
      <c r="I11" s="75">
        <v>2</v>
      </c>
      <c r="J11" s="75">
        <v>7</v>
      </c>
      <c r="K11" s="75">
        <v>6</v>
      </c>
      <c r="L11" s="75">
        <v>3</v>
      </c>
      <c r="M11" s="75">
        <v>7</v>
      </c>
      <c r="N11" s="75">
        <v>5</v>
      </c>
      <c r="O11" s="75">
        <v>5</v>
      </c>
      <c r="P11" s="75">
        <f>SUM(G11:O11)</f>
        <v>45</v>
      </c>
      <c r="Q11" s="75">
        <v>5</v>
      </c>
      <c r="R11" s="75">
        <v>3</v>
      </c>
      <c r="S11" s="75">
        <v>5</v>
      </c>
      <c r="T11" s="75">
        <v>6</v>
      </c>
      <c r="U11" s="75">
        <v>7</v>
      </c>
      <c r="V11" s="75">
        <v>4</v>
      </c>
      <c r="W11" s="75">
        <v>4</v>
      </c>
      <c r="X11" s="75">
        <v>4</v>
      </c>
      <c r="Y11" s="75">
        <v>7</v>
      </c>
      <c r="Z11" s="75">
        <f>SUM(Q11:Y11)</f>
        <v>45</v>
      </c>
      <c r="AA11" s="75">
        <f>P11+Z11</f>
        <v>90</v>
      </c>
      <c r="AB11" s="55">
        <f>AA11-(0.5*(IF(C11="B",IF((E11*$G$302/113)&gt;36,36,(E11*$G$302/113)),IF(C11="W",IF((E11*$G$303/113)&gt;36,36,(E11*$G$302/113)),
IF(C11="R",IF((E11*$G$304/113)&gt;40,40,(E11*$G$304/113)),"??")))))</f>
        <v>83.049557522123891</v>
      </c>
      <c r="AC11" s="7"/>
    </row>
    <row r="12" spans="1:29" ht="16" x14ac:dyDescent="0.25">
      <c r="A12" s="11">
        <v>7</v>
      </c>
      <c r="B12" s="184" t="s">
        <v>51</v>
      </c>
      <c r="C12" s="72" t="s">
        <v>35</v>
      </c>
      <c r="D12" s="74">
        <v>1</v>
      </c>
      <c r="E12" s="49">
        <v>13.4</v>
      </c>
      <c r="F12" s="51">
        <f>IF(C12="B",IF(ROUND(E12*$G$302/113,0)&gt;36,36,ROUND(E12*$G$302/113,0)),IF(C12="W",IF(ROUND(E12*$G$303/113,0)&gt;36,36,ROUND(E12*$G$302/113,0)),
IF(C12="R",IF(ROUND(E12*$G$304/113,0)&gt;40,40,ROUND(E12*$G$304/113,0)),"??")))</f>
        <v>16</v>
      </c>
      <c r="G12" s="75">
        <v>5</v>
      </c>
      <c r="H12" s="75">
        <v>5</v>
      </c>
      <c r="I12" s="75">
        <v>4</v>
      </c>
      <c r="J12" s="75">
        <v>5</v>
      </c>
      <c r="K12" s="75">
        <v>6</v>
      </c>
      <c r="L12" s="75">
        <v>4</v>
      </c>
      <c r="M12" s="75">
        <v>6</v>
      </c>
      <c r="N12" s="75">
        <v>4</v>
      </c>
      <c r="O12" s="75">
        <v>8</v>
      </c>
      <c r="P12" s="75">
        <f>SUM(G12:O12)</f>
        <v>47</v>
      </c>
      <c r="Q12" s="75">
        <v>4</v>
      </c>
      <c r="R12" s="75">
        <v>4</v>
      </c>
      <c r="S12" s="75">
        <v>4</v>
      </c>
      <c r="T12" s="75">
        <v>7</v>
      </c>
      <c r="U12" s="75">
        <v>5</v>
      </c>
      <c r="V12" s="75">
        <v>4</v>
      </c>
      <c r="W12" s="75">
        <v>5</v>
      </c>
      <c r="X12" s="75">
        <v>5</v>
      </c>
      <c r="Y12" s="75">
        <v>6</v>
      </c>
      <c r="Z12" s="75">
        <f>SUM(Q12:Y12)</f>
        <v>44</v>
      </c>
      <c r="AA12" s="75">
        <f>P12+Z12</f>
        <v>91</v>
      </c>
      <c r="AB12" s="55">
        <f>AA12-(0.5*(IF(C12="B",IF((E12*$G$302/113)&gt;36,36,(E12*$G$302/113)),IF(C12="W",IF((E12*$G$303/113)&gt;36,36,(E12*$G$302/113)),
IF(C12="R",IF((E12*$G$304/113)&gt;40,40,(E12*$G$304/113)),"??")))))</f>
        <v>83.173451327433625</v>
      </c>
      <c r="AC12" s="7"/>
    </row>
    <row r="13" spans="1:29" ht="16" x14ac:dyDescent="0.25">
      <c r="A13" s="12">
        <v>8</v>
      </c>
      <c r="B13" s="184" t="s">
        <v>129</v>
      </c>
      <c r="C13" s="73" t="s">
        <v>35</v>
      </c>
      <c r="D13" s="74">
        <v>1</v>
      </c>
      <c r="E13" s="49">
        <v>16.600000000000001</v>
      </c>
      <c r="F13" s="51">
        <f>IF(C13="B",IF(ROUND(E13*$G$302/113,0)&gt;36,36,ROUND(E13*$G$302/113,0)),IF(C13="W",IF(ROUND(E13*$G$303/113,0)&gt;36,36,ROUND(E13*$G$302/113,0)),
IF(C13="R",IF(ROUND(E13*$G$304/113,0)&gt;40,40,ROUND(E13*$G$304/113,0)),"??")))</f>
        <v>19</v>
      </c>
      <c r="G13" s="75">
        <v>7</v>
      </c>
      <c r="H13" s="75">
        <v>5</v>
      </c>
      <c r="I13" s="75">
        <v>4</v>
      </c>
      <c r="J13" s="75">
        <v>7</v>
      </c>
      <c r="K13" s="75">
        <v>7</v>
      </c>
      <c r="L13" s="75">
        <v>5</v>
      </c>
      <c r="M13" s="75">
        <v>6</v>
      </c>
      <c r="N13" s="75">
        <v>6</v>
      </c>
      <c r="O13" s="75">
        <v>5</v>
      </c>
      <c r="P13" s="75">
        <f>SUM(G13:O13)</f>
        <v>52</v>
      </c>
      <c r="Q13" s="75">
        <v>5</v>
      </c>
      <c r="R13" s="75">
        <v>3</v>
      </c>
      <c r="S13" s="75">
        <v>5</v>
      </c>
      <c r="T13" s="75">
        <v>5</v>
      </c>
      <c r="U13" s="75">
        <v>6</v>
      </c>
      <c r="V13" s="75">
        <v>3</v>
      </c>
      <c r="W13" s="75">
        <v>4</v>
      </c>
      <c r="X13" s="75">
        <v>4</v>
      </c>
      <c r="Y13" s="75">
        <v>6</v>
      </c>
      <c r="Z13" s="75">
        <f>SUM(Q13:Y13)</f>
        <v>41</v>
      </c>
      <c r="AA13" s="75">
        <f>P13+Z13</f>
        <v>93</v>
      </c>
      <c r="AB13" s="55">
        <f>AA13-(0.5*(IF(C13="B",IF((E13*$G$302/113)&gt;36,36,(E13*$G$302/113)),IF(C13="W",IF((E13*$G$303/113)&gt;36,36,(E13*$G$302/113)),
IF(C13="R",IF((E13*$G$304/113)&gt;40,40,(E13*$G$304/113)),"??")))))</f>
        <v>83.30442477876106</v>
      </c>
      <c r="AC13" s="7"/>
    </row>
    <row r="14" spans="1:29" ht="16" x14ac:dyDescent="0.25">
      <c r="A14" s="11">
        <v>9</v>
      </c>
      <c r="B14" s="189" t="s">
        <v>125</v>
      </c>
      <c r="C14" s="72" t="s">
        <v>35</v>
      </c>
      <c r="D14" s="76">
        <v>1</v>
      </c>
      <c r="E14" s="49">
        <v>14.4</v>
      </c>
      <c r="F14" s="51">
        <f>IF(C14="B",IF(ROUND(E14*$G$302/113,0)&gt;36,36,ROUND(E14*$G$302/113,0)),IF(C14="W",IF(ROUND(E14*$G$303/113,0)&gt;36,36,ROUND(E14*$G$302/113,0)),
IF(C14="R",IF(ROUND(E14*$G$304/113,0)&gt;40,40,ROUND(E14*$G$304/113,0)),"??")))</f>
        <v>17</v>
      </c>
      <c r="G14" s="75">
        <v>6</v>
      </c>
      <c r="H14" s="75">
        <v>5</v>
      </c>
      <c r="I14" s="75">
        <v>3</v>
      </c>
      <c r="J14" s="75">
        <v>5</v>
      </c>
      <c r="K14" s="75">
        <v>6</v>
      </c>
      <c r="L14" s="75">
        <v>3</v>
      </c>
      <c r="M14" s="75">
        <v>7</v>
      </c>
      <c r="N14" s="75">
        <v>5</v>
      </c>
      <c r="O14" s="75">
        <v>5</v>
      </c>
      <c r="P14" s="75">
        <f>SUM(G14:O14)</f>
        <v>45</v>
      </c>
      <c r="Q14" s="75">
        <v>4</v>
      </c>
      <c r="R14" s="75">
        <v>4</v>
      </c>
      <c r="S14" s="75">
        <v>4</v>
      </c>
      <c r="T14" s="75">
        <v>6</v>
      </c>
      <c r="U14" s="75">
        <v>5</v>
      </c>
      <c r="V14" s="75">
        <v>4</v>
      </c>
      <c r="W14" s="75">
        <v>4</v>
      </c>
      <c r="X14" s="75">
        <v>8</v>
      </c>
      <c r="Y14" s="75">
        <v>8</v>
      </c>
      <c r="Z14" s="75">
        <f>SUM(Q14:Y14)</f>
        <v>47</v>
      </c>
      <c r="AA14" s="75">
        <f>P14+Z14</f>
        <v>92</v>
      </c>
      <c r="AB14" s="55">
        <f>AA14-(0.5*(IF(C14="B",IF((E14*$G$302/113)&gt;36,36,(E14*$G$302/113)),IF(C14="W",IF((E14*$G$303/113)&gt;36,36,(E14*$G$302/113)),
IF(C14="R",IF((E14*$G$304/113)&gt;40,40,(E14*$G$304/113)),"??")))))</f>
        <v>83.589380530973457</v>
      </c>
      <c r="AC14" s="7"/>
    </row>
    <row r="15" spans="1:29" ht="16" x14ac:dyDescent="0.25">
      <c r="A15" s="12">
        <v>10</v>
      </c>
      <c r="B15" s="184" t="s">
        <v>181</v>
      </c>
      <c r="C15" s="72" t="s">
        <v>35</v>
      </c>
      <c r="D15" s="74">
        <v>1</v>
      </c>
      <c r="E15" s="49">
        <v>18.2</v>
      </c>
      <c r="F15" s="51">
        <f>IF(C15="B",IF(ROUND(E15*$G$302/113,0)&gt;36,36,ROUND(E15*$G$302/113,0)),IF(C15="W",IF(ROUND(E15*$G$303/113,0)&gt;36,36,ROUND(E15*$G$302/113,0)),
IF(C15="R",IF(ROUND(E15*$G$304/113,0)&gt;40,40,ROUND(E15*$G$304/113,0)),"??")))</f>
        <v>21</v>
      </c>
      <c r="G15" s="75">
        <v>5</v>
      </c>
      <c r="H15" s="75">
        <v>6</v>
      </c>
      <c r="I15" s="75">
        <v>3</v>
      </c>
      <c r="J15" s="75">
        <v>6</v>
      </c>
      <c r="K15" s="75">
        <v>8</v>
      </c>
      <c r="L15" s="75">
        <v>4</v>
      </c>
      <c r="M15" s="75">
        <v>5</v>
      </c>
      <c r="N15" s="75">
        <v>5</v>
      </c>
      <c r="O15" s="75">
        <v>6</v>
      </c>
      <c r="P15" s="75">
        <f>SUM(G15:O15)</f>
        <v>48</v>
      </c>
      <c r="Q15" s="75">
        <v>6</v>
      </c>
      <c r="R15" s="75">
        <v>3</v>
      </c>
      <c r="S15" s="75">
        <v>5</v>
      </c>
      <c r="T15" s="75">
        <v>7</v>
      </c>
      <c r="U15" s="75">
        <v>6</v>
      </c>
      <c r="V15" s="75">
        <v>4</v>
      </c>
      <c r="W15" s="75">
        <v>4</v>
      </c>
      <c r="X15" s="75">
        <v>5</v>
      </c>
      <c r="Y15" s="75">
        <v>7</v>
      </c>
      <c r="Z15" s="75">
        <f>SUM(Q15:Y15)</f>
        <v>47</v>
      </c>
      <c r="AA15" s="75">
        <f>P15+Z15</f>
        <v>95</v>
      </c>
      <c r="AB15" s="55">
        <f>AA15-(0.5*(IF(C15="B",IF((E15*$G$302/113)&gt;36,36,(E15*$G$302/113)),IF(C15="W",IF((E15*$G$303/113)&gt;36,36,(E15*$G$302/113)),
IF(C15="R",IF((E15*$G$304/113)&gt;40,40,(E15*$G$304/113)),"??")))))</f>
        <v>84.369911504424778</v>
      </c>
      <c r="AC15" s="7"/>
    </row>
    <row r="16" spans="1:29" ht="16" x14ac:dyDescent="0.25">
      <c r="A16" s="11">
        <v>11</v>
      </c>
      <c r="B16" s="189" t="s">
        <v>211</v>
      </c>
      <c r="C16" s="72" t="s">
        <v>35</v>
      </c>
      <c r="D16" s="76">
        <v>1</v>
      </c>
      <c r="E16" s="49">
        <v>15.9</v>
      </c>
      <c r="F16" s="51">
        <f>IF(C16="B",IF(ROUND(E16*$G$302/113,0)&gt;36,36,ROUND(E16*$G$302/113,0)),IF(C16="W",IF(ROUND(E16*$G$303/113,0)&gt;36,36,ROUND(E16*$G$302/113,0)),
IF(C16="R",IF(ROUND(E16*$G$304/113,0)&gt;40,40,ROUND(E16*$G$304/113,0)),"??")))</f>
        <v>19</v>
      </c>
      <c r="G16" s="75">
        <v>8</v>
      </c>
      <c r="H16" s="75">
        <v>6</v>
      </c>
      <c r="I16" s="75">
        <v>3</v>
      </c>
      <c r="J16" s="75">
        <v>4</v>
      </c>
      <c r="K16" s="75">
        <v>6</v>
      </c>
      <c r="L16" s="75">
        <v>4</v>
      </c>
      <c r="M16" s="75">
        <v>6</v>
      </c>
      <c r="N16" s="75">
        <v>6</v>
      </c>
      <c r="O16" s="75">
        <v>6</v>
      </c>
      <c r="P16" s="75">
        <f>SUM(G16:O16)</f>
        <v>49</v>
      </c>
      <c r="Q16" s="75">
        <v>5</v>
      </c>
      <c r="R16" s="75">
        <v>3</v>
      </c>
      <c r="S16" s="75">
        <v>6</v>
      </c>
      <c r="T16" s="75">
        <v>6</v>
      </c>
      <c r="U16" s="75">
        <v>5</v>
      </c>
      <c r="V16" s="75">
        <v>6</v>
      </c>
      <c r="W16" s="75">
        <v>5</v>
      </c>
      <c r="X16" s="75">
        <v>3</v>
      </c>
      <c r="Y16" s="75">
        <v>6</v>
      </c>
      <c r="Z16" s="75">
        <f>SUM(Q16:Y16)</f>
        <v>45</v>
      </c>
      <c r="AA16" s="75">
        <f>P16+Z16</f>
        <v>94</v>
      </c>
      <c r="AB16" s="55">
        <f>AA16-(0.5*(IF(C16="B",IF((E16*$G$302/113)&gt;36,36,(E16*$G$302/113)),IF(C16="W",IF((E16*$G$303/113)&gt;36,36,(E16*$G$302/113)),
IF(C16="R",IF((E16*$G$304/113)&gt;40,40,(E16*$G$304/113)),"??")))))</f>
        <v>84.713274336283177</v>
      </c>
      <c r="AC16" s="7"/>
    </row>
    <row r="17" spans="1:29" ht="16" x14ac:dyDescent="0.25">
      <c r="A17" s="12">
        <v>12</v>
      </c>
      <c r="B17" s="184" t="s">
        <v>115</v>
      </c>
      <c r="C17" s="72" t="s">
        <v>35</v>
      </c>
      <c r="D17" s="74">
        <v>1</v>
      </c>
      <c r="E17" s="49">
        <v>9</v>
      </c>
      <c r="F17" s="51">
        <f>IF(C17="B",IF(ROUND(E17*$G$302/113,0)&gt;36,36,ROUND(E17*$G$302/113,0)),IF(C17="W",IF(ROUND(E17*$G$303/113,0)&gt;36,36,ROUND(E17*$G$302/113,0)),
IF(C17="R",IF(ROUND(E17*$G$304/113,0)&gt;40,40,ROUND(E17*$G$304/113,0)),"??")))</f>
        <v>11</v>
      </c>
      <c r="G17" s="75">
        <v>5</v>
      </c>
      <c r="H17" s="75">
        <v>4</v>
      </c>
      <c r="I17" s="75">
        <v>3</v>
      </c>
      <c r="J17" s="75">
        <v>5</v>
      </c>
      <c r="K17" s="75">
        <v>6</v>
      </c>
      <c r="L17" s="75">
        <v>5</v>
      </c>
      <c r="M17" s="75">
        <v>5</v>
      </c>
      <c r="N17" s="75">
        <v>4</v>
      </c>
      <c r="O17" s="75">
        <v>5</v>
      </c>
      <c r="P17" s="75">
        <f>SUM(G17:O17)</f>
        <v>42</v>
      </c>
      <c r="Q17" s="75">
        <v>5</v>
      </c>
      <c r="R17" s="75">
        <v>4</v>
      </c>
      <c r="S17" s="75">
        <v>6</v>
      </c>
      <c r="T17" s="75">
        <v>6</v>
      </c>
      <c r="U17" s="75">
        <v>6</v>
      </c>
      <c r="V17" s="75">
        <v>6</v>
      </c>
      <c r="W17" s="75">
        <v>6</v>
      </c>
      <c r="X17" s="75">
        <v>4</v>
      </c>
      <c r="Y17" s="75">
        <v>5</v>
      </c>
      <c r="Z17" s="75">
        <f>SUM(Q17:Y17)</f>
        <v>48</v>
      </c>
      <c r="AA17" s="75">
        <f>P17+Z17</f>
        <v>90</v>
      </c>
      <c r="AB17" s="55">
        <f>AA17-(0.5*(IF(C17="B",IF((E17*$G$302/113)&gt;36,36,(E17*$G$302/113)),IF(C17="W",IF((E17*$G$303/113)&gt;36,36,(E17*$G$302/113)),
IF(C17="R",IF((E17*$G$304/113)&gt;40,40,(E17*$G$304/113)),"??")))))</f>
        <v>84.743362831858406</v>
      </c>
      <c r="AC17" s="7"/>
    </row>
    <row r="18" spans="1:29" ht="16" x14ac:dyDescent="0.25">
      <c r="A18" s="11">
        <v>13</v>
      </c>
      <c r="B18" s="189" t="s">
        <v>61</v>
      </c>
      <c r="C18" s="72" t="s">
        <v>36</v>
      </c>
      <c r="D18" s="76">
        <v>1</v>
      </c>
      <c r="E18" s="49">
        <v>17.100000000000001</v>
      </c>
      <c r="F18" s="51">
        <f>IF(C18="B",IF(ROUND(E18*$G$302/113,0)&gt;36,36,ROUND(E18*$G$302/113,0)),IF(C18="W",IF(ROUND(E18*$G$303/113,0)&gt;36,36,ROUND(E18*$G$302/113,0)),
IF(C18="R",IF(ROUND(E18*$G$304/113,0)&gt;40,40,ROUND(E18*$G$304/113,0)),"??")))</f>
        <v>20</v>
      </c>
      <c r="G18" s="75">
        <v>7</v>
      </c>
      <c r="H18" s="75">
        <v>6</v>
      </c>
      <c r="I18" s="75">
        <v>4</v>
      </c>
      <c r="J18" s="75">
        <v>6</v>
      </c>
      <c r="K18" s="75">
        <v>6</v>
      </c>
      <c r="L18" s="75">
        <v>4</v>
      </c>
      <c r="M18" s="75">
        <v>5</v>
      </c>
      <c r="N18" s="75">
        <v>6</v>
      </c>
      <c r="O18" s="75">
        <v>5</v>
      </c>
      <c r="P18" s="75">
        <f>SUM(G18:O18)</f>
        <v>49</v>
      </c>
      <c r="Q18" s="75">
        <v>5</v>
      </c>
      <c r="R18" s="75">
        <v>4</v>
      </c>
      <c r="S18" s="75">
        <v>6</v>
      </c>
      <c r="T18" s="75">
        <v>6</v>
      </c>
      <c r="U18" s="75">
        <v>5</v>
      </c>
      <c r="V18" s="75">
        <v>5</v>
      </c>
      <c r="W18" s="75">
        <v>6</v>
      </c>
      <c r="X18" s="75">
        <v>3</v>
      </c>
      <c r="Y18" s="75">
        <v>6</v>
      </c>
      <c r="Z18" s="75">
        <f>SUM(Q18:Y18)</f>
        <v>46</v>
      </c>
      <c r="AA18" s="75">
        <f>P18+Z18</f>
        <v>95</v>
      </c>
      <c r="AB18" s="55">
        <f>AA18-(0.5*(IF(C18="B",IF((E18*$G$302/113)&gt;36,36,(E18*$G$302/113)),IF(C18="W",IF((E18*$G$303/113)&gt;36,36,(E18*$G$302/113)),
IF(C18="R",IF((E18*$G$304/113)&gt;40,40,(E18*$G$304/113)),"??")))))</f>
        <v>85.012389380530976</v>
      </c>
      <c r="AC18" s="7"/>
    </row>
    <row r="19" spans="1:29" ht="16" x14ac:dyDescent="0.25">
      <c r="A19" s="12">
        <v>14</v>
      </c>
      <c r="B19" s="189" t="s">
        <v>60</v>
      </c>
      <c r="C19" s="73" t="s">
        <v>35</v>
      </c>
      <c r="D19" s="76">
        <v>1</v>
      </c>
      <c r="E19" s="49">
        <v>15.1</v>
      </c>
      <c r="F19" s="51">
        <f>IF(C19="B",IF(ROUND(E19*$G$302/113,0)&gt;36,36,ROUND(E19*$G$302/113,0)),IF(C19="W",IF(ROUND(E19*$G$303/113,0)&gt;36,36,ROUND(E19*$G$302/113,0)),
IF(C19="R",IF(ROUND(E19*$G$304/113,0)&gt;40,40,ROUND(E19*$G$304/113,0)),"??")))</f>
        <v>18</v>
      </c>
      <c r="G19" s="75">
        <v>7</v>
      </c>
      <c r="H19" s="75">
        <v>7</v>
      </c>
      <c r="I19" s="75">
        <v>5</v>
      </c>
      <c r="J19" s="75">
        <v>5</v>
      </c>
      <c r="K19" s="75">
        <v>7</v>
      </c>
      <c r="L19" s="75">
        <v>4</v>
      </c>
      <c r="M19" s="75">
        <v>5</v>
      </c>
      <c r="N19" s="75">
        <v>6</v>
      </c>
      <c r="O19" s="75">
        <v>5</v>
      </c>
      <c r="P19" s="75">
        <f>SUM(G19:O19)</f>
        <v>51</v>
      </c>
      <c r="Q19" s="75">
        <v>5</v>
      </c>
      <c r="R19" s="75">
        <v>4</v>
      </c>
      <c r="S19" s="75">
        <v>6</v>
      </c>
      <c r="T19" s="75">
        <v>5</v>
      </c>
      <c r="U19" s="75">
        <v>5</v>
      </c>
      <c r="V19" s="75">
        <v>4</v>
      </c>
      <c r="W19" s="75">
        <v>6</v>
      </c>
      <c r="X19" s="75">
        <v>3</v>
      </c>
      <c r="Y19" s="75">
        <v>5</v>
      </c>
      <c r="Z19" s="75">
        <f>SUM(Q19:Y19)</f>
        <v>43</v>
      </c>
      <c r="AA19" s="75">
        <f>P19+Z19</f>
        <v>94</v>
      </c>
      <c r="AB19" s="55">
        <f>AA19-(0.5*(IF(C19="B",IF((E19*$G$302/113)&gt;36,36,(E19*$G$302/113)),IF(C19="W",IF((E19*$G$303/113)&gt;36,36,(E19*$G$302/113)),
IF(C19="R",IF((E19*$G$304/113)&gt;40,40,(E19*$G$304/113)),"??")))))</f>
        <v>85.180530973451326</v>
      </c>
      <c r="AC19" s="7"/>
    </row>
    <row r="20" spans="1:29" ht="16" x14ac:dyDescent="0.25">
      <c r="A20" s="11">
        <v>15</v>
      </c>
      <c r="B20" s="184" t="s">
        <v>140</v>
      </c>
      <c r="C20" s="74" t="s">
        <v>35</v>
      </c>
      <c r="D20" s="74">
        <v>1</v>
      </c>
      <c r="E20" s="49">
        <v>16</v>
      </c>
      <c r="F20" s="51">
        <f>IF(C20="B",IF(ROUND(E20*$G$302/113,0)&gt;36,36,ROUND(E20*$G$302/113,0)),IF(C20="W",IF(ROUND(E20*$G$303/113,0)&gt;36,36,ROUND(E20*$G$302/113,0)),
IF(C20="R",IF(ROUND(E20*$G$304/113,0)&gt;40,40,ROUND(E20*$G$304/113,0)),"??")))</f>
        <v>19</v>
      </c>
      <c r="G20" s="75">
        <v>6</v>
      </c>
      <c r="H20" s="75">
        <v>5</v>
      </c>
      <c r="I20" s="75">
        <v>4</v>
      </c>
      <c r="J20" s="75">
        <v>8</v>
      </c>
      <c r="K20" s="75">
        <v>6</v>
      </c>
      <c r="L20" s="75">
        <v>5</v>
      </c>
      <c r="M20" s="75">
        <v>6</v>
      </c>
      <c r="N20" s="75">
        <v>6</v>
      </c>
      <c r="O20" s="75">
        <v>3</v>
      </c>
      <c r="P20" s="75">
        <f>SUM(G20:O20)</f>
        <v>49</v>
      </c>
      <c r="Q20" s="75">
        <v>6</v>
      </c>
      <c r="R20" s="75">
        <v>2</v>
      </c>
      <c r="S20" s="75">
        <v>6</v>
      </c>
      <c r="T20" s="75">
        <v>5</v>
      </c>
      <c r="U20" s="75">
        <v>6</v>
      </c>
      <c r="V20" s="75">
        <v>4</v>
      </c>
      <c r="W20" s="75">
        <v>6</v>
      </c>
      <c r="X20" s="75">
        <v>5</v>
      </c>
      <c r="Y20" s="75">
        <v>7</v>
      </c>
      <c r="Z20" s="75">
        <f>SUM(Q20:Y20)</f>
        <v>47</v>
      </c>
      <c r="AA20" s="75">
        <f>P20+Z20</f>
        <v>96</v>
      </c>
      <c r="AB20" s="55">
        <f>AA20-(0.5*(IF(C20="B",IF((E20*$G$302/113)&gt;36,36,(E20*$G$302/113)),IF(C20="W",IF((E20*$G$303/113)&gt;36,36,(E20*$G$302/113)),
IF(C20="R",IF((E20*$G$304/113)&gt;40,40,(E20*$G$304/113)),"??")))))</f>
        <v>86.654867256637175</v>
      </c>
      <c r="AC20" s="7"/>
    </row>
    <row r="21" spans="1:29" ht="16" x14ac:dyDescent="0.25">
      <c r="A21" s="12">
        <v>16</v>
      </c>
      <c r="B21" s="189" t="s">
        <v>189</v>
      </c>
      <c r="C21" s="74" t="s">
        <v>35</v>
      </c>
      <c r="D21" s="76">
        <v>1</v>
      </c>
      <c r="E21" s="49">
        <v>12.8</v>
      </c>
      <c r="F21" s="51">
        <f>IF(C21="B",IF(ROUND(E21*$G$302/113,0)&gt;36,36,ROUND(E21*$G$302/113,0)),IF(C21="W",IF(ROUND(E21*$G$303/113,0)&gt;36,36,ROUND(E21*$G$302/113,0)),
IF(C21="R",IF(ROUND(E21*$G$304/113,0)&gt;40,40,ROUND(E21*$G$304/113,0)),"??")))</f>
        <v>15</v>
      </c>
      <c r="G21" s="75">
        <v>6</v>
      </c>
      <c r="H21" s="75">
        <v>4</v>
      </c>
      <c r="I21" s="75">
        <v>4</v>
      </c>
      <c r="J21" s="75">
        <v>5</v>
      </c>
      <c r="K21" s="75">
        <v>7</v>
      </c>
      <c r="L21" s="75">
        <v>4</v>
      </c>
      <c r="M21" s="75">
        <v>7</v>
      </c>
      <c r="N21" s="75">
        <v>8</v>
      </c>
      <c r="O21" s="75">
        <v>5</v>
      </c>
      <c r="P21" s="75">
        <f>SUM(G21:O21)</f>
        <v>50</v>
      </c>
      <c r="Q21" s="75">
        <v>5</v>
      </c>
      <c r="R21" s="75">
        <v>4</v>
      </c>
      <c r="S21" s="75">
        <v>5</v>
      </c>
      <c r="T21" s="75">
        <v>5</v>
      </c>
      <c r="U21" s="75">
        <v>5</v>
      </c>
      <c r="V21" s="75">
        <v>4</v>
      </c>
      <c r="W21" s="75">
        <v>6</v>
      </c>
      <c r="X21" s="75">
        <v>4</v>
      </c>
      <c r="Y21" s="75">
        <v>7</v>
      </c>
      <c r="Z21" s="75">
        <f>SUM(Q21:Y21)</f>
        <v>45</v>
      </c>
      <c r="AA21" s="75">
        <f>P21+Z21</f>
        <v>95</v>
      </c>
      <c r="AB21" s="55">
        <f>AA21-(0.5*(IF(C21="B",IF((E21*$G$302/113)&gt;36,36,(E21*$G$302/113)),IF(C21="W",IF((E21*$G$303/113)&gt;36,36,(E21*$G$302/113)),
IF(C21="R",IF((E21*$G$304/113)&gt;40,40,(E21*$G$304/113)),"??")))))</f>
        <v>87.52389380530974</v>
      </c>
    </row>
    <row r="22" spans="1:29" ht="16" x14ac:dyDescent="0.25">
      <c r="A22" s="11">
        <v>17</v>
      </c>
      <c r="B22" s="189" t="s">
        <v>53</v>
      </c>
      <c r="C22" s="76" t="s">
        <v>35</v>
      </c>
      <c r="D22" s="76">
        <v>1</v>
      </c>
      <c r="E22" s="49">
        <v>11.2</v>
      </c>
      <c r="F22" s="51">
        <f>IF(C22="B",IF(ROUND(E22*$G$302/113,0)&gt;36,36,ROUND(E22*$G$302/113,0)),IF(C22="W",IF(ROUND(E22*$G$303/113,0)&gt;36,36,ROUND(E22*$G$302/113,0)),
IF(C22="R",IF(ROUND(E22*$G$304/113,0)&gt;40,40,ROUND(E22*$G$304/113,0)),"??")))</f>
        <v>13</v>
      </c>
      <c r="G22" s="75">
        <v>6</v>
      </c>
      <c r="H22" s="75">
        <v>6</v>
      </c>
      <c r="I22" s="75">
        <v>6</v>
      </c>
      <c r="J22" s="75">
        <v>5</v>
      </c>
      <c r="K22" s="75">
        <v>6</v>
      </c>
      <c r="L22" s="75">
        <v>5</v>
      </c>
      <c r="M22" s="75">
        <v>6</v>
      </c>
      <c r="N22" s="75">
        <v>5</v>
      </c>
      <c r="O22" s="75">
        <v>5</v>
      </c>
      <c r="P22" s="75">
        <f>SUM(G22:O22)</f>
        <v>50</v>
      </c>
      <c r="Q22" s="75">
        <v>6</v>
      </c>
      <c r="R22" s="75">
        <v>4</v>
      </c>
      <c r="S22" s="75">
        <v>6</v>
      </c>
      <c r="T22" s="75">
        <v>5</v>
      </c>
      <c r="U22" s="75">
        <v>6</v>
      </c>
      <c r="V22" s="75">
        <v>7</v>
      </c>
      <c r="W22" s="75">
        <v>6</v>
      </c>
      <c r="X22" s="75">
        <v>4</v>
      </c>
      <c r="Y22" s="75">
        <v>6</v>
      </c>
      <c r="Z22" s="75">
        <f>SUM(Q22:Y22)</f>
        <v>50</v>
      </c>
      <c r="AA22" s="75">
        <f>P22+Z22</f>
        <v>100</v>
      </c>
      <c r="AB22" s="55">
        <f>AA22-(0.5*(IF(C22="B",IF((E22*$G$302/113)&gt;36,36,(E22*$G$302/113)),IF(C22="W",IF((E22*$G$303/113)&gt;36,36,(E22*$G$302/113)),
IF(C22="R",IF((E22*$G$304/113)&gt;40,40,(E22*$G$304/113)),"??")))))</f>
        <v>93.458407079646022</v>
      </c>
      <c r="AC22" s="7"/>
    </row>
    <row r="23" spans="1:29" ht="16" x14ac:dyDescent="0.25">
      <c r="A23" s="12">
        <v>18</v>
      </c>
      <c r="B23" s="189" t="s">
        <v>84</v>
      </c>
      <c r="C23" s="74" t="s">
        <v>35</v>
      </c>
      <c r="D23" s="76">
        <v>1</v>
      </c>
      <c r="E23" s="49">
        <v>20.5</v>
      </c>
      <c r="F23" s="51">
        <f>IF(C23="B",IF(ROUND(E23*$G$302/113,0)&gt;36,36,ROUND(E23*$G$302/113,0)),IF(C23="W",IF(ROUND(E23*$G$303/113,0)&gt;36,36,ROUND(E23*$G$302/113,0)),
IF(C23="R",IF(ROUND(E23*$G$304/113,0)&gt;40,40,ROUND(E23*$G$304/113,0)),"??")))</f>
        <v>24</v>
      </c>
      <c r="G23" s="75">
        <v>8</v>
      </c>
      <c r="H23" s="75">
        <v>4</v>
      </c>
      <c r="I23" s="75">
        <v>4</v>
      </c>
      <c r="J23" s="75">
        <v>6</v>
      </c>
      <c r="K23" s="75">
        <v>8</v>
      </c>
      <c r="L23" s="75">
        <v>5</v>
      </c>
      <c r="M23" s="75">
        <v>6</v>
      </c>
      <c r="N23" s="75">
        <v>5</v>
      </c>
      <c r="O23" s="75">
        <v>6</v>
      </c>
      <c r="P23" s="75">
        <f>SUM(G23:O23)</f>
        <v>52</v>
      </c>
      <c r="Q23" s="75">
        <v>6</v>
      </c>
      <c r="R23" s="75">
        <v>4</v>
      </c>
      <c r="S23" s="75">
        <v>7</v>
      </c>
      <c r="T23" s="75">
        <v>6</v>
      </c>
      <c r="U23" s="75">
        <v>8</v>
      </c>
      <c r="V23" s="75">
        <v>5</v>
      </c>
      <c r="W23" s="75">
        <v>5</v>
      </c>
      <c r="X23" s="75">
        <v>6</v>
      </c>
      <c r="Y23" s="75">
        <v>7</v>
      </c>
      <c r="Z23" s="75">
        <f>SUM(Q23:Y23)</f>
        <v>54</v>
      </c>
      <c r="AA23" s="75">
        <f>P23+Z23</f>
        <v>106</v>
      </c>
      <c r="AB23" s="55">
        <f>AA23-(0.5*(IF(C23="B",IF((E23*$G$302/113)&gt;36,36,(E23*$G$302/113)),IF(C23="W",IF((E23*$G$303/113)&gt;36,36,(E23*$G$302/113)),
IF(C23="R",IF((E23*$G$304/113)&gt;40,40,(E23*$G$304/113)),"??")))))</f>
        <v>94.026548672566378</v>
      </c>
      <c r="AC23" s="7"/>
    </row>
    <row r="24" spans="1:29" ht="16" x14ac:dyDescent="0.25">
      <c r="A24" s="11">
        <v>19</v>
      </c>
      <c r="B24" s="189" t="s">
        <v>356</v>
      </c>
      <c r="C24" s="74" t="s">
        <v>35</v>
      </c>
      <c r="D24" s="121">
        <v>1</v>
      </c>
      <c r="E24" s="122"/>
      <c r="F24" s="51">
        <f>IF(C24="B",IF(ROUND(E24*$G$302/113,0)&gt;36,36,ROUND(E24*$G$302/113,0)),IF(C24="W",IF(ROUND(E24*$G$303/113,0)&gt;36,36,ROUND(E24*$G$302/113,0)),
IF(C24="R",IF(ROUND(E24*$G$304/113,0)&gt;40,40,ROUND(E24*$G$304/113,0)),"??")))</f>
        <v>0</v>
      </c>
      <c r="G24" s="75">
        <v>6</v>
      </c>
      <c r="H24" s="75">
        <v>5</v>
      </c>
      <c r="I24" s="75">
        <v>4</v>
      </c>
      <c r="J24" s="75">
        <v>5</v>
      </c>
      <c r="K24" s="75">
        <v>7</v>
      </c>
      <c r="L24" s="75">
        <v>5</v>
      </c>
      <c r="M24" s="75">
        <v>6</v>
      </c>
      <c r="N24" s="75">
        <v>4</v>
      </c>
      <c r="O24" s="75">
        <v>5</v>
      </c>
      <c r="P24" s="75">
        <f>SUM(G24:O24)</f>
        <v>47</v>
      </c>
      <c r="Q24" s="75">
        <v>5</v>
      </c>
      <c r="R24" s="75">
        <v>3</v>
      </c>
      <c r="S24" s="75">
        <v>5</v>
      </c>
      <c r="T24" s="75">
        <v>5</v>
      </c>
      <c r="U24" s="75">
        <v>6</v>
      </c>
      <c r="V24" s="75">
        <v>5</v>
      </c>
      <c r="W24" s="75">
        <v>6</v>
      </c>
      <c r="X24" s="75">
        <v>6</v>
      </c>
      <c r="Y24" s="75">
        <v>7</v>
      </c>
      <c r="Z24" s="75">
        <f>SUM(Q24:Y24)</f>
        <v>48</v>
      </c>
      <c r="AA24" s="75">
        <f>P24+Z24</f>
        <v>95</v>
      </c>
      <c r="AB24" s="55">
        <f>AA24-(0.5*(IF(C24="B",IF((E24*$G$302/113)&gt;36,36,(E24*$G$302/113)),IF(C24="W",IF((E24*$G$303/113)&gt;36,36,(E24*$G$302/113)),
IF(C24="R",IF((E24*$G$304/113)&gt;40,40,(E24*$G$304/113)),"??")))))</f>
        <v>95</v>
      </c>
    </row>
    <row r="25" spans="1:29" ht="16" x14ac:dyDescent="0.25">
      <c r="A25" s="12">
        <v>20</v>
      </c>
      <c r="B25" s="189" t="s">
        <v>326</v>
      </c>
      <c r="C25" s="74" t="s">
        <v>35</v>
      </c>
      <c r="D25" s="76">
        <v>1</v>
      </c>
      <c r="E25" s="49"/>
      <c r="F25" s="51">
        <f>IF(C25="B",IF(ROUND(E25*$G$302/113,0)&gt;36,36,ROUND(E25*$G$302/113,0)),IF(C25="W",IF(ROUND(E25*$G$303/113,0)&gt;36,36,ROUND(E25*$G$302/113,0)),
IF(C25="R",IF(ROUND(E25*$G$304/113,0)&gt;40,40,ROUND(E25*$G$304/113,0)),"??")))</f>
        <v>0</v>
      </c>
      <c r="G25" s="75">
        <v>5</v>
      </c>
      <c r="H25" s="75">
        <v>5</v>
      </c>
      <c r="I25" s="75">
        <v>4</v>
      </c>
      <c r="J25" s="75">
        <v>4</v>
      </c>
      <c r="K25" s="75">
        <v>8</v>
      </c>
      <c r="L25" s="75">
        <v>6</v>
      </c>
      <c r="M25" s="75">
        <v>4</v>
      </c>
      <c r="N25" s="75">
        <v>6</v>
      </c>
      <c r="O25" s="75">
        <v>5</v>
      </c>
      <c r="P25" s="75">
        <f>SUM(G25:O25)</f>
        <v>47</v>
      </c>
      <c r="Q25" s="75">
        <v>4</v>
      </c>
      <c r="R25" s="75">
        <v>4</v>
      </c>
      <c r="S25" s="75">
        <v>6</v>
      </c>
      <c r="T25" s="75">
        <v>7</v>
      </c>
      <c r="U25" s="75">
        <v>5</v>
      </c>
      <c r="V25" s="75">
        <v>6</v>
      </c>
      <c r="W25" s="75">
        <v>5</v>
      </c>
      <c r="X25" s="75">
        <v>4</v>
      </c>
      <c r="Y25" s="75">
        <v>8</v>
      </c>
      <c r="Z25" s="75">
        <f>SUM(Q25:Y25)</f>
        <v>49</v>
      </c>
      <c r="AA25" s="75">
        <f>P25+Z25</f>
        <v>96</v>
      </c>
      <c r="AB25" s="55">
        <f>AA25-(0.5*(IF(C25="B",IF((E25*$G$302/113)&gt;36,36,(E25*$G$302/113)),IF(C25="W",IF((E25*$G$303/113)&gt;36,36,(E25*$G$302/113)),
IF(C25="R",IF((E25*$G$304/113)&gt;40,40,(E25*$G$304/113)),"??")))))</f>
        <v>96</v>
      </c>
    </row>
    <row r="26" spans="1:29" ht="16" x14ac:dyDescent="0.25">
      <c r="A26" s="11">
        <v>21</v>
      </c>
      <c r="B26" s="189" t="s">
        <v>338</v>
      </c>
      <c r="C26" s="74" t="s">
        <v>35</v>
      </c>
      <c r="D26" s="76">
        <v>1</v>
      </c>
      <c r="E26" s="49"/>
      <c r="F26" s="51">
        <f>IF(C26="B",IF(ROUND(E26*$G$302/113,0)&gt;36,36,ROUND(E26*$G$302/113,0)),IF(C26="W",IF(ROUND(E26*$G$303/113,0)&gt;36,36,ROUND(E26*$G$302/113,0)),
IF(C26="R",IF(ROUND(E26*$G$304/113,0)&gt;40,40,ROUND(E26*$G$304/113,0)),"??")))</f>
        <v>0</v>
      </c>
      <c r="G26" s="75">
        <v>7</v>
      </c>
      <c r="H26" s="75">
        <v>5</v>
      </c>
      <c r="I26" s="75">
        <v>4</v>
      </c>
      <c r="J26" s="75">
        <v>5</v>
      </c>
      <c r="K26" s="75">
        <v>8</v>
      </c>
      <c r="L26" s="75">
        <v>4</v>
      </c>
      <c r="M26" s="75">
        <v>6</v>
      </c>
      <c r="N26" s="75">
        <v>5</v>
      </c>
      <c r="O26" s="75">
        <v>5</v>
      </c>
      <c r="P26" s="75">
        <f>SUM(G26:O26)</f>
        <v>49</v>
      </c>
      <c r="Q26" s="75">
        <v>5</v>
      </c>
      <c r="R26" s="75">
        <v>6</v>
      </c>
      <c r="S26" s="75">
        <v>6</v>
      </c>
      <c r="T26" s="75">
        <v>5</v>
      </c>
      <c r="U26" s="75">
        <v>7</v>
      </c>
      <c r="V26" s="75">
        <v>6</v>
      </c>
      <c r="W26" s="75">
        <v>4</v>
      </c>
      <c r="X26" s="75">
        <v>6</v>
      </c>
      <c r="Y26" s="75">
        <v>7</v>
      </c>
      <c r="Z26" s="75">
        <f>SUM(Q26:Y26)</f>
        <v>52</v>
      </c>
      <c r="AA26" s="75">
        <f>P26+Z26</f>
        <v>101</v>
      </c>
      <c r="AB26" s="55">
        <f>AA26-(0.5*(IF(C26="B",IF((E26*$G$302/113)&gt;36,36,(E26*$G$302/113)),IF(C26="W",IF((E26*$G$303/113)&gt;36,36,(E26*$G$302/113)),
IF(C26="R",IF((E26*$G$304/113)&gt;40,40,(E26*$G$304/113)),"??")))))</f>
        <v>101</v>
      </c>
    </row>
    <row r="27" spans="1:29" ht="16" hidden="1" x14ac:dyDescent="0.25">
      <c r="A27" s="12">
        <v>22</v>
      </c>
      <c r="B27" s="77" t="s">
        <v>121</v>
      </c>
      <c r="C27" s="74" t="s">
        <v>36</v>
      </c>
      <c r="D27" s="74"/>
      <c r="E27" s="49">
        <v>35.4</v>
      </c>
      <c r="F27" s="51">
        <f>IF(C27="B",IF(ROUND(E27*$G$302/113,0)&gt;36,36,ROUND(E27*$G$302/113,0)),IF(C27="W",IF(ROUND(E27*$G$303/113,0)&gt;36,36,ROUND(E27*$G$302/113,0)),
IF(C27="R",IF(ROUND(E27*$G$304/113,0)&gt;40,40,ROUND(E27*$G$304/113,0)),"??")))</f>
        <v>40</v>
      </c>
      <c r="G27" s="75">
        <v>8</v>
      </c>
      <c r="H27" s="75">
        <v>8</v>
      </c>
      <c r="I27" s="75">
        <v>8</v>
      </c>
      <c r="J27" s="75">
        <v>8</v>
      </c>
      <c r="K27" s="75">
        <v>8</v>
      </c>
      <c r="L27" s="75">
        <v>8</v>
      </c>
      <c r="M27" s="75">
        <v>8</v>
      </c>
      <c r="N27" s="75">
        <v>8</v>
      </c>
      <c r="O27" s="75">
        <v>8</v>
      </c>
      <c r="P27" s="75">
        <f>SUM(G27:O27)</f>
        <v>72</v>
      </c>
      <c r="Q27" s="75">
        <v>8</v>
      </c>
      <c r="R27" s="75">
        <v>8</v>
      </c>
      <c r="S27" s="75">
        <v>8</v>
      </c>
      <c r="T27" s="75">
        <v>8</v>
      </c>
      <c r="U27" s="75">
        <v>8</v>
      </c>
      <c r="V27" s="75">
        <v>8</v>
      </c>
      <c r="W27" s="75">
        <v>8</v>
      </c>
      <c r="X27" s="75">
        <v>8</v>
      </c>
      <c r="Y27" s="75">
        <v>8</v>
      </c>
      <c r="Z27" s="75">
        <f>SUM(Q27:Y27)</f>
        <v>72</v>
      </c>
      <c r="AA27" s="75">
        <f>P27+Z27</f>
        <v>144</v>
      </c>
      <c r="AB27" s="55">
        <f>AA27-(0.5*(IF(C27="B",IF((E27*$G$302/113)&gt;36,36,(E27*$G$302/113)),IF(C27="W",IF((E27*$G$303/113)&gt;36,36,(E27*$G$302/113)),
IF(C27="R",IF((E27*$G$304/113)&gt;40,40,(E27*$G$304/113)),"??")))))</f>
        <v>124</v>
      </c>
    </row>
    <row r="28" spans="1:29" ht="16" hidden="1" x14ac:dyDescent="0.25">
      <c r="A28" s="11">
        <v>23</v>
      </c>
      <c r="B28" s="77" t="s">
        <v>258</v>
      </c>
      <c r="C28" s="74" t="s">
        <v>36</v>
      </c>
      <c r="D28" s="74"/>
      <c r="E28" s="49">
        <v>30.9</v>
      </c>
      <c r="F28" s="51">
        <f>IF(C28="B",IF(ROUND(E28*$G$302/113,0)&gt;36,36,ROUND(E28*$G$302/113,0)),IF(C28="W",IF(ROUND(E28*$G$303/113,0)&gt;36,36,ROUND(E28*$G$302/113,0)),
IF(C28="R",IF(ROUND(E28*$G$304/113,0)&gt;40,40,ROUND(E28*$G$304/113,0)),"??")))</f>
        <v>36</v>
      </c>
      <c r="G28" s="75">
        <v>8</v>
      </c>
      <c r="H28" s="75">
        <v>8</v>
      </c>
      <c r="I28" s="75">
        <v>8</v>
      </c>
      <c r="J28" s="75">
        <v>8</v>
      </c>
      <c r="K28" s="75">
        <v>8</v>
      </c>
      <c r="L28" s="75">
        <v>8</v>
      </c>
      <c r="M28" s="75">
        <v>8</v>
      </c>
      <c r="N28" s="75">
        <v>8</v>
      </c>
      <c r="O28" s="75">
        <v>8</v>
      </c>
      <c r="P28" s="75">
        <f>SUM(G28:O28)</f>
        <v>72</v>
      </c>
      <c r="Q28" s="75">
        <v>8</v>
      </c>
      <c r="R28" s="75">
        <v>8</v>
      </c>
      <c r="S28" s="75">
        <v>8</v>
      </c>
      <c r="T28" s="75">
        <v>8</v>
      </c>
      <c r="U28" s="75">
        <v>8</v>
      </c>
      <c r="V28" s="75">
        <v>8</v>
      </c>
      <c r="W28" s="75">
        <v>8</v>
      </c>
      <c r="X28" s="75">
        <v>8</v>
      </c>
      <c r="Y28" s="75">
        <v>8</v>
      </c>
      <c r="Z28" s="75">
        <f>SUM(Q28:Y28)</f>
        <v>72</v>
      </c>
      <c r="AA28" s="75">
        <f>P28+Z28</f>
        <v>144</v>
      </c>
      <c r="AB28" s="55">
        <f>AA28-(0.5*(IF(C28="B",IF((E28*$G$302/113)&gt;36,36,(E28*$G$302/113)),IF(C28="W",IF((E28*$G$303/113)&gt;36,36,(E28*$G$302/113)),
IF(C28="R",IF((E28*$G$304/113)&gt;40,40,(E28*$G$304/113)),"??")))))</f>
        <v>125.95221238938053</v>
      </c>
      <c r="AC28" s="7"/>
    </row>
    <row r="29" spans="1:29" ht="16" hidden="1" x14ac:dyDescent="0.25">
      <c r="A29" s="12">
        <v>24</v>
      </c>
      <c r="B29" s="78" t="s">
        <v>157</v>
      </c>
      <c r="C29" s="74" t="s">
        <v>35</v>
      </c>
      <c r="D29" s="76"/>
      <c r="E29" s="49">
        <v>36.200000000000003</v>
      </c>
      <c r="F29" s="51">
        <f>IF(C29="B",IF(ROUND(E29*$G$302/113,0)&gt;36,36,ROUND(E29*$G$302/113,0)),IF(C29="W",IF(ROUND(E29*$G$303/113,0)&gt;36,36,ROUND(E29*$G$302/113,0)),
IF(C29="R",IF(ROUND(E29*$G$304/113,0)&gt;40,40,ROUND(E29*$G$304/113,0)),"??")))</f>
        <v>36</v>
      </c>
      <c r="G29" s="75">
        <v>8</v>
      </c>
      <c r="H29" s="75">
        <v>8</v>
      </c>
      <c r="I29" s="75">
        <v>8</v>
      </c>
      <c r="J29" s="75">
        <v>8</v>
      </c>
      <c r="K29" s="75">
        <v>8</v>
      </c>
      <c r="L29" s="75">
        <v>8</v>
      </c>
      <c r="M29" s="75">
        <v>8</v>
      </c>
      <c r="N29" s="75">
        <v>8</v>
      </c>
      <c r="O29" s="75">
        <v>8</v>
      </c>
      <c r="P29" s="75">
        <f>SUM(G29:O29)</f>
        <v>72</v>
      </c>
      <c r="Q29" s="75">
        <v>8</v>
      </c>
      <c r="R29" s="75">
        <v>8</v>
      </c>
      <c r="S29" s="75">
        <v>8</v>
      </c>
      <c r="T29" s="75">
        <v>8</v>
      </c>
      <c r="U29" s="75">
        <v>8</v>
      </c>
      <c r="V29" s="75">
        <v>8</v>
      </c>
      <c r="W29" s="75">
        <v>8</v>
      </c>
      <c r="X29" s="75">
        <v>8</v>
      </c>
      <c r="Y29" s="75">
        <v>8</v>
      </c>
      <c r="Z29" s="75">
        <f>SUM(Q29:Y29)</f>
        <v>72</v>
      </c>
      <c r="AA29" s="75">
        <f>P29+Z29</f>
        <v>144</v>
      </c>
      <c r="AB29" s="55">
        <f>AA29-(0.5*(IF(C29="B",IF((E29*$G$302/113)&gt;36,36,(E29*$G$302/113)),IF(C29="W",IF((E29*$G$303/113)&gt;36,36,(E29*$G$302/113)),
IF(C29="R",IF((E29*$G$304/113)&gt;40,40,(E29*$G$304/113)),"??")))))</f>
        <v>126</v>
      </c>
    </row>
    <row r="30" spans="1:29" ht="16" hidden="1" x14ac:dyDescent="0.25">
      <c r="A30" s="11">
        <v>25</v>
      </c>
      <c r="B30" s="78" t="s">
        <v>238</v>
      </c>
      <c r="C30" s="74" t="s">
        <v>35</v>
      </c>
      <c r="D30" s="76"/>
      <c r="E30" s="49">
        <v>36</v>
      </c>
      <c r="F30" s="51">
        <f>IF(C30="B",IF(ROUND(E30*$G$302/113,0)&gt;36,36,ROUND(E30*$G$302/113,0)),IF(C30="W",IF(ROUND(E30*$G$303/113,0)&gt;36,36,ROUND(E30*$G$302/113,0)),
IF(C30="R",IF(ROUND(E30*$G$304/113,0)&gt;40,40,ROUND(E30*$G$304/113,0)),"??")))</f>
        <v>36</v>
      </c>
      <c r="G30" s="75">
        <v>8</v>
      </c>
      <c r="H30" s="75">
        <v>8</v>
      </c>
      <c r="I30" s="75">
        <v>8</v>
      </c>
      <c r="J30" s="75">
        <v>8</v>
      </c>
      <c r="K30" s="75">
        <v>8</v>
      </c>
      <c r="L30" s="75">
        <v>8</v>
      </c>
      <c r="M30" s="75">
        <v>8</v>
      </c>
      <c r="N30" s="75">
        <v>8</v>
      </c>
      <c r="O30" s="75">
        <v>8</v>
      </c>
      <c r="P30" s="75">
        <f>SUM(G30:O30)</f>
        <v>72</v>
      </c>
      <c r="Q30" s="75">
        <v>8</v>
      </c>
      <c r="R30" s="75">
        <v>8</v>
      </c>
      <c r="S30" s="75">
        <v>8</v>
      </c>
      <c r="T30" s="75">
        <v>8</v>
      </c>
      <c r="U30" s="75">
        <v>8</v>
      </c>
      <c r="V30" s="75">
        <v>8</v>
      </c>
      <c r="W30" s="75">
        <v>8</v>
      </c>
      <c r="X30" s="75">
        <v>8</v>
      </c>
      <c r="Y30" s="75">
        <v>8</v>
      </c>
      <c r="Z30" s="75">
        <f>SUM(Q30:Y30)</f>
        <v>72</v>
      </c>
      <c r="AA30" s="75">
        <f>P30+Z30</f>
        <v>144</v>
      </c>
      <c r="AB30" s="55">
        <f>AA30-(0.5*(IF(C30="B",IF((E30*$G$302/113)&gt;36,36,(E30*$G$302/113)),IF(C30="W",IF((E30*$G$303/113)&gt;36,36,(E30*$G$302/113)),
IF(C30="R",IF((E30*$G$304/113)&gt;40,40,(E30*$G$304/113)),"??")))))</f>
        <v>126</v>
      </c>
    </row>
    <row r="31" spans="1:29" ht="16" hidden="1" x14ac:dyDescent="0.25">
      <c r="A31" s="12">
        <v>26</v>
      </c>
      <c r="B31" s="78" t="s">
        <v>208</v>
      </c>
      <c r="C31" s="74" t="s">
        <v>35</v>
      </c>
      <c r="D31" s="76"/>
      <c r="E31" s="49">
        <v>36</v>
      </c>
      <c r="F31" s="51">
        <f>IF(C31="B",IF(ROUND(E31*$G$302/113,0)&gt;36,36,ROUND(E31*$G$302/113,0)),IF(C31="W",IF(ROUND(E31*$G$303/113,0)&gt;36,36,ROUND(E31*$G$302/113,0)),
IF(C31="R",IF(ROUND(E31*$G$304/113,0)&gt;40,40,ROUND(E31*$G$304/113,0)),"??")))</f>
        <v>36</v>
      </c>
      <c r="G31" s="75">
        <v>8</v>
      </c>
      <c r="H31" s="75">
        <v>8</v>
      </c>
      <c r="I31" s="75">
        <v>8</v>
      </c>
      <c r="J31" s="75">
        <v>8</v>
      </c>
      <c r="K31" s="75">
        <v>8</v>
      </c>
      <c r="L31" s="75">
        <v>8</v>
      </c>
      <c r="M31" s="75">
        <v>8</v>
      </c>
      <c r="N31" s="75">
        <v>8</v>
      </c>
      <c r="O31" s="75">
        <v>8</v>
      </c>
      <c r="P31" s="75">
        <f>SUM(G31:O31)</f>
        <v>72</v>
      </c>
      <c r="Q31" s="75">
        <v>8</v>
      </c>
      <c r="R31" s="75">
        <v>8</v>
      </c>
      <c r="S31" s="75">
        <v>8</v>
      </c>
      <c r="T31" s="75">
        <v>8</v>
      </c>
      <c r="U31" s="75">
        <v>8</v>
      </c>
      <c r="V31" s="75">
        <v>8</v>
      </c>
      <c r="W31" s="75">
        <v>8</v>
      </c>
      <c r="X31" s="75">
        <v>8</v>
      </c>
      <c r="Y31" s="75">
        <v>8</v>
      </c>
      <c r="Z31" s="75">
        <f>SUM(Q31:Y31)</f>
        <v>72</v>
      </c>
      <c r="AA31" s="75">
        <f>P31+Z31</f>
        <v>144</v>
      </c>
      <c r="AB31" s="55">
        <f>AA31-(0.5*(IF(C31="B",IF((E31*$G$302/113)&gt;36,36,(E31*$G$302/113)),IF(C31="W",IF((E31*$G$303/113)&gt;36,36,(E31*$G$302/113)),
IF(C31="R",IF((E31*$G$304/113)&gt;40,40,(E31*$G$304/113)),"??")))))</f>
        <v>126</v>
      </c>
      <c r="AC31" s="7"/>
    </row>
    <row r="32" spans="1:29" ht="16" hidden="1" x14ac:dyDescent="0.25">
      <c r="A32" s="11">
        <v>27</v>
      </c>
      <c r="B32" s="78" t="s">
        <v>209</v>
      </c>
      <c r="C32" s="74" t="s">
        <v>35</v>
      </c>
      <c r="D32" s="76"/>
      <c r="E32" s="49">
        <v>36</v>
      </c>
      <c r="F32" s="51">
        <f>IF(C32="B",IF(ROUND(E32*$G$302/113,0)&gt;36,36,ROUND(E32*$G$302/113,0)),IF(C32="W",IF(ROUND(E32*$G$303/113,0)&gt;36,36,ROUND(E32*$G$302/113,0)),
IF(C32="R",IF(ROUND(E32*$G$304/113,0)&gt;40,40,ROUND(E32*$G$304/113,0)),"??")))</f>
        <v>36</v>
      </c>
      <c r="G32" s="75">
        <v>8</v>
      </c>
      <c r="H32" s="75">
        <v>8</v>
      </c>
      <c r="I32" s="75">
        <v>8</v>
      </c>
      <c r="J32" s="75">
        <v>8</v>
      </c>
      <c r="K32" s="75">
        <v>8</v>
      </c>
      <c r="L32" s="75">
        <v>8</v>
      </c>
      <c r="M32" s="75">
        <v>8</v>
      </c>
      <c r="N32" s="75">
        <v>8</v>
      </c>
      <c r="O32" s="75">
        <v>8</v>
      </c>
      <c r="P32" s="75">
        <f>SUM(G32:O32)</f>
        <v>72</v>
      </c>
      <c r="Q32" s="75">
        <v>8</v>
      </c>
      <c r="R32" s="75">
        <v>8</v>
      </c>
      <c r="S32" s="75">
        <v>8</v>
      </c>
      <c r="T32" s="75">
        <v>8</v>
      </c>
      <c r="U32" s="75">
        <v>8</v>
      </c>
      <c r="V32" s="75">
        <v>8</v>
      </c>
      <c r="W32" s="75">
        <v>8</v>
      </c>
      <c r="X32" s="75">
        <v>8</v>
      </c>
      <c r="Y32" s="75">
        <v>8</v>
      </c>
      <c r="Z32" s="75">
        <f>SUM(Q32:Y32)</f>
        <v>72</v>
      </c>
      <c r="AA32" s="75">
        <f>P32+Z32</f>
        <v>144</v>
      </c>
      <c r="AB32" s="55">
        <f>AA32-(0.5*(IF(C32="B",IF((E32*$G$302/113)&gt;36,36,(E32*$G$302/113)),IF(C32="W",IF((E32*$G$303/113)&gt;36,36,(E32*$G$302/113)),
IF(C32="R",IF((E32*$G$304/113)&gt;40,40,(E32*$G$304/113)),"??")))))</f>
        <v>126</v>
      </c>
      <c r="AC32" s="7"/>
    </row>
    <row r="33" spans="1:29" ht="15" hidden="1" customHeight="1" x14ac:dyDescent="0.25">
      <c r="A33" s="12">
        <v>28</v>
      </c>
      <c r="B33" s="78" t="s">
        <v>249</v>
      </c>
      <c r="C33" s="74" t="s">
        <v>35</v>
      </c>
      <c r="D33" s="76"/>
      <c r="E33" s="49">
        <v>36</v>
      </c>
      <c r="F33" s="51">
        <f>IF(C33="B",IF(ROUND(E33*$G$302/113,0)&gt;36,36,ROUND(E33*$G$302/113,0)),IF(C33="W",IF(ROUND(E33*$G$303/113,0)&gt;36,36,ROUND(E33*$G$302/113,0)),
IF(C33="R",IF(ROUND(E33*$G$304/113,0)&gt;40,40,ROUND(E33*$G$304/113,0)),"??")))</f>
        <v>36</v>
      </c>
      <c r="G33" s="75">
        <v>8</v>
      </c>
      <c r="H33" s="75">
        <v>8</v>
      </c>
      <c r="I33" s="75">
        <v>8</v>
      </c>
      <c r="J33" s="75">
        <v>8</v>
      </c>
      <c r="K33" s="75">
        <v>8</v>
      </c>
      <c r="L33" s="75">
        <v>8</v>
      </c>
      <c r="M33" s="75">
        <v>8</v>
      </c>
      <c r="N33" s="75">
        <v>8</v>
      </c>
      <c r="O33" s="75">
        <v>8</v>
      </c>
      <c r="P33" s="75">
        <f>SUM(G33:O33)</f>
        <v>72</v>
      </c>
      <c r="Q33" s="75">
        <v>8</v>
      </c>
      <c r="R33" s="75">
        <v>8</v>
      </c>
      <c r="S33" s="75">
        <v>8</v>
      </c>
      <c r="T33" s="75">
        <v>8</v>
      </c>
      <c r="U33" s="75">
        <v>8</v>
      </c>
      <c r="V33" s="75">
        <v>8</v>
      </c>
      <c r="W33" s="75">
        <v>8</v>
      </c>
      <c r="X33" s="75">
        <v>8</v>
      </c>
      <c r="Y33" s="75">
        <v>8</v>
      </c>
      <c r="Z33" s="75">
        <f>SUM(Q33:Y33)</f>
        <v>72</v>
      </c>
      <c r="AA33" s="75">
        <f>P33+Z33</f>
        <v>144</v>
      </c>
      <c r="AB33" s="55">
        <f>AA33-(0.5*(IF(C33="B",IF((E33*$G$302/113)&gt;36,36,(E33*$G$302/113)),IF(C33="W",IF((E33*$G$303/113)&gt;36,36,(E33*$G$302/113)),
IF(C33="R",IF((E33*$G$304/113)&gt;40,40,(E33*$G$304/113)),"??")))))</f>
        <v>126</v>
      </c>
    </row>
    <row r="34" spans="1:29" ht="15" hidden="1" customHeight="1" x14ac:dyDescent="0.25">
      <c r="A34" s="11">
        <v>29</v>
      </c>
      <c r="B34" s="78" t="s">
        <v>248</v>
      </c>
      <c r="C34" s="74" t="s">
        <v>35</v>
      </c>
      <c r="D34" s="76"/>
      <c r="E34" s="49">
        <v>35.1</v>
      </c>
      <c r="F34" s="51">
        <f>IF(C34="B",IF(ROUND(E34*$G$302/113,0)&gt;36,36,ROUND(E34*$G$302/113,0)),IF(C34="W",IF(ROUND(E34*$G$303/113,0)&gt;36,36,ROUND(E34*$G$302/113,0)),
IF(C34="R",IF(ROUND(E34*$G$304/113,0)&gt;40,40,ROUND(E34*$G$304/113,0)),"??")))</f>
        <v>36</v>
      </c>
      <c r="G34" s="75">
        <v>8</v>
      </c>
      <c r="H34" s="75">
        <v>8</v>
      </c>
      <c r="I34" s="75">
        <v>8</v>
      </c>
      <c r="J34" s="75">
        <v>8</v>
      </c>
      <c r="K34" s="75">
        <v>8</v>
      </c>
      <c r="L34" s="75">
        <v>8</v>
      </c>
      <c r="M34" s="75">
        <v>8</v>
      </c>
      <c r="N34" s="75">
        <v>8</v>
      </c>
      <c r="O34" s="75">
        <v>8</v>
      </c>
      <c r="P34" s="75">
        <f>SUM(G34:O34)</f>
        <v>72</v>
      </c>
      <c r="Q34" s="75">
        <v>8</v>
      </c>
      <c r="R34" s="75">
        <v>8</v>
      </c>
      <c r="S34" s="75">
        <v>8</v>
      </c>
      <c r="T34" s="75">
        <v>8</v>
      </c>
      <c r="U34" s="75">
        <v>8</v>
      </c>
      <c r="V34" s="75">
        <v>8</v>
      </c>
      <c r="W34" s="75">
        <v>8</v>
      </c>
      <c r="X34" s="75">
        <v>8</v>
      </c>
      <c r="Y34" s="75">
        <v>8</v>
      </c>
      <c r="Z34" s="75">
        <f>SUM(Q34:Y34)</f>
        <v>72</v>
      </c>
      <c r="AA34" s="75">
        <f>P34+Z34</f>
        <v>144</v>
      </c>
      <c r="AB34" s="55">
        <f>AA34-(0.5*(IF(C34="B",IF((E34*$G$302/113)&gt;36,36,(E34*$G$302/113)),IF(C34="W",IF((E34*$G$303/113)&gt;36,36,(E34*$G$302/113)),
IF(C34="R",IF((E34*$G$304/113)&gt;40,40,(E34*$G$304/113)),"??")))))</f>
        <v>126</v>
      </c>
    </row>
    <row r="35" spans="1:29" ht="16" hidden="1" x14ac:dyDescent="0.25">
      <c r="A35" s="12">
        <v>30</v>
      </c>
      <c r="B35" s="77" t="s">
        <v>206</v>
      </c>
      <c r="C35" s="74" t="s">
        <v>35</v>
      </c>
      <c r="D35" s="74"/>
      <c r="E35" s="49">
        <v>36</v>
      </c>
      <c r="F35" s="51">
        <f>IF(C35="B",IF(ROUND(E35*$G$302/113,0)&gt;36,36,ROUND(E35*$G$302/113,0)),IF(C35="W",IF(ROUND(E35*$G$303/113,0)&gt;36,36,ROUND(E35*$G$302/113,0)),
IF(C35="R",IF(ROUND(E35*$G$304/113,0)&gt;40,40,ROUND(E35*$G$304/113,0)),"??")))</f>
        <v>36</v>
      </c>
      <c r="G35" s="75">
        <v>8</v>
      </c>
      <c r="H35" s="75">
        <v>8</v>
      </c>
      <c r="I35" s="75">
        <v>8</v>
      </c>
      <c r="J35" s="75">
        <v>8</v>
      </c>
      <c r="K35" s="75">
        <v>8</v>
      </c>
      <c r="L35" s="75">
        <v>8</v>
      </c>
      <c r="M35" s="75">
        <v>8</v>
      </c>
      <c r="N35" s="75">
        <v>8</v>
      </c>
      <c r="O35" s="75">
        <v>8</v>
      </c>
      <c r="P35" s="75">
        <f>SUM(G35:O35)</f>
        <v>72</v>
      </c>
      <c r="Q35" s="75">
        <v>8</v>
      </c>
      <c r="R35" s="75">
        <v>8</v>
      </c>
      <c r="S35" s="75">
        <v>8</v>
      </c>
      <c r="T35" s="75">
        <v>8</v>
      </c>
      <c r="U35" s="75">
        <v>8</v>
      </c>
      <c r="V35" s="75">
        <v>8</v>
      </c>
      <c r="W35" s="75">
        <v>8</v>
      </c>
      <c r="X35" s="75">
        <v>8</v>
      </c>
      <c r="Y35" s="75">
        <v>8</v>
      </c>
      <c r="Z35" s="75">
        <f>SUM(Q35:Y35)</f>
        <v>72</v>
      </c>
      <c r="AA35" s="75">
        <f>P35+Z35</f>
        <v>144</v>
      </c>
      <c r="AB35" s="55">
        <f>AA35-(0.5*(IF(C35="B",IF((E35*$G$302/113)&gt;36,36,(E35*$G$302/113)),IF(C35="W",IF((E35*$G$303/113)&gt;36,36,(E35*$G$302/113)),
IF(C35="R",IF((E35*$G$304/113)&gt;40,40,(E35*$G$304/113)),"??")))))</f>
        <v>126</v>
      </c>
    </row>
    <row r="36" spans="1:29" ht="16" hidden="1" x14ac:dyDescent="0.25">
      <c r="A36" s="11">
        <v>31</v>
      </c>
      <c r="B36" s="78" t="s">
        <v>108</v>
      </c>
      <c r="C36" s="74" t="s">
        <v>35</v>
      </c>
      <c r="D36" s="76"/>
      <c r="E36" s="49">
        <v>32.700000000000003</v>
      </c>
      <c r="F36" s="51">
        <f>IF(C36="B",IF(ROUND(E36*$G$302/113,0)&gt;36,36,ROUND(E36*$G$302/113,0)),IF(C36="W",IF(ROUND(E36*$G$303/113,0)&gt;36,36,ROUND(E36*$G$302/113,0)),
IF(C36="R",IF(ROUND(E36*$G$304/113,0)&gt;40,40,ROUND(E36*$G$304/113,0)),"??")))</f>
        <v>36</v>
      </c>
      <c r="G36" s="75">
        <v>8</v>
      </c>
      <c r="H36" s="75">
        <v>8</v>
      </c>
      <c r="I36" s="75">
        <v>8</v>
      </c>
      <c r="J36" s="75">
        <v>8</v>
      </c>
      <c r="K36" s="75">
        <v>8</v>
      </c>
      <c r="L36" s="75">
        <v>8</v>
      </c>
      <c r="M36" s="75">
        <v>8</v>
      </c>
      <c r="N36" s="75">
        <v>8</v>
      </c>
      <c r="O36" s="75">
        <v>8</v>
      </c>
      <c r="P36" s="75">
        <f>SUM(G36:O36)</f>
        <v>72</v>
      </c>
      <c r="Q36" s="75">
        <v>8</v>
      </c>
      <c r="R36" s="75">
        <v>8</v>
      </c>
      <c r="S36" s="75">
        <v>8</v>
      </c>
      <c r="T36" s="75">
        <v>8</v>
      </c>
      <c r="U36" s="75">
        <v>8</v>
      </c>
      <c r="V36" s="75">
        <v>8</v>
      </c>
      <c r="W36" s="75">
        <v>8</v>
      </c>
      <c r="X36" s="75">
        <v>8</v>
      </c>
      <c r="Y36" s="75">
        <v>8</v>
      </c>
      <c r="Z36" s="75">
        <f>SUM(Q36:Y36)</f>
        <v>72</v>
      </c>
      <c r="AA36" s="75">
        <f>P36+Z36</f>
        <v>144</v>
      </c>
      <c r="AB36" s="55">
        <f>AA36-(0.5*(IF(C36="B",IF((E36*$G$302/113)&gt;36,36,(E36*$G$302/113)),IF(C36="W",IF((E36*$G$303/113)&gt;36,36,(E36*$G$302/113)),
IF(C36="R",IF((E36*$G$304/113)&gt;40,40,(E36*$G$304/113)),"??")))))</f>
        <v>126</v>
      </c>
    </row>
    <row r="37" spans="1:29" ht="16" hidden="1" x14ac:dyDescent="0.25">
      <c r="A37" s="12">
        <v>32</v>
      </c>
      <c r="B37" s="77" t="s">
        <v>174</v>
      </c>
      <c r="C37" s="74" t="s">
        <v>35</v>
      </c>
      <c r="D37" s="74"/>
      <c r="E37" s="49">
        <v>36</v>
      </c>
      <c r="F37" s="51">
        <f>IF(C37="B",IF(ROUND(E37*$G$302/113,0)&gt;36,36,ROUND(E37*$G$302/113,0)),IF(C37="W",IF(ROUND(E37*$G$303/113,0)&gt;36,36,ROUND(E37*$G$302/113,0)),
IF(C37="R",IF(ROUND(E37*$G$304/113,0)&gt;40,40,ROUND(E37*$G$304/113,0)),"??")))</f>
        <v>36</v>
      </c>
      <c r="G37" s="75">
        <v>8</v>
      </c>
      <c r="H37" s="75">
        <v>8</v>
      </c>
      <c r="I37" s="75">
        <v>8</v>
      </c>
      <c r="J37" s="75">
        <v>8</v>
      </c>
      <c r="K37" s="75">
        <v>8</v>
      </c>
      <c r="L37" s="75">
        <v>8</v>
      </c>
      <c r="M37" s="75">
        <v>8</v>
      </c>
      <c r="N37" s="75">
        <v>8</v>
      </c>
      <c r="O37" s="75">
        <v>8</v>
      </c>
      <c r="P37" s="75">
        <f>SUM(G37:O37)</f>
        <v>72</v>
      </c>
      <c r="Q37" s="75">
        <v>8</v>
      </c>
      <c r="R37" s="75">
        <v>8</v>
      </c>
      <c r="S37" s="75">
        <v>8</v>
      </c>
      <c r="T37" s="75">
        <v>8</v>
      </c>
      <c r="U37" s="75">
        <v>8</v>
      </c>
      <c r="V37" s="75">
        <v>8</v>
      </c>
      <c r="W37" s="75">
        <v>8</v>
      </c>
      <c r="X37" s="75">
        <v>8</v>
      </c>
      <c r="Y37" s="75">
        <v>8</v>
      </c>
      <c r="Z37" s="75">
        <f>SUM(Q37:Y37)</f>
        <v>72</v>
      </c>
      <c r="AA37" s="75">
        <f>P37+Z37</f>
        <v>144</v>
      </c>
      <c r="AB37" s="55">
        <f>AA37-(0.5*(IF(C37="B",IF((E37*$G$302/113)&gt;36,36,(E37*$G$302/113)),IF(C37="W",IF((E37*$G$303/113)&gt;36,36,(E37*$G$302/113)),
IF(C37="R",IF((E37*$G$304/113)&gt;40,40,(E37*$G$304/113)),"??")))))</f>
        <v>126</v>
      </c>
    </row>
    <row r="38" spans="1:29" ht="16" hidden="1" x14ac:dyDescent="0.25">
      <c r="A38" s="11">
        <v>33</v>
      </c>
      <c r="B38" s="77" t="s">
        <v>216</v>
      </c>
      <c r="C38" s="74" t="s">
        <v>217</v>
      </c>
      <c r="D38" s="74"/>
      <c r="E38" s="49">
        <v>35.6</v>
      </c>
      <c r="F38" s="51">
        <f>IF(C38="B",IF(ROUND(E38*$G$302/113,0)&gt;36,36,ROUND(E38*$G$302/113,0)),IF(C38="W",IF(ROUND(E38*$G$303/113,0)&gt;36,36,ROUND(E38*$G$302/113,0)),
IF(C38="R",IF(ROUND(E38*$G$304/113,0)&gt;40,40,ROUND(E38*$G$304/113,0)),"??")))</f>
        <v>36</v>
      </c>
      <c r="G38" s="75">
        <v>8</v>
      </c>
      <c r="H38" s="75">
        <v>8</v>
      </c>
      <c r="I38" s="75">
        <v>8</v>
      </c>
      <c r="J38" s="75">
        <v>8</v>
      </c>
      <c r="K38" s="75">
        <v>8</v>
      </c>
      <c r="L38" s="75">
        <v>8</v>
      </c>
      <c r="M38" s="75">
        <v>8</v>
      </c>
      <c r="N38" s="75">
        <v>8</v>
      </c>
      <c r="O38" s="75">
        <v>8</v>
      </c>
      <c r="P38" s="75">
        <f>SUM(G38:O38)</f>
        <v>72</v>
      </c>
      <c r="Q38" s="75">
        <v>8</v>
      </c>
      <c r="R38" s="75">
        <v>8</v>
      </c>
      <c r="S38" s="75">
        <v>8</v>
      </c>
      <c r="T38" s="75">
        <v>8</v>
      </c>
      <c r="U38" s="75">
        <v>8</v>
      </c>
      <c r="V38" s="75">
        <v>8</v>
      </c>
      <c r="W38" s="75">
        <v>8</v>
      </c>
      <c r="X38" s="75">
        <v>8</v>
      </c>
      <c r="Y38" s="75">
        <v>8</v>
      </c>
      <c r="Z38" s="75">
        <f>SUM(Q38:Y38)</f>
        <v>72</v>
      </c>
      <c r="AA38" s="75">
        <f>P38+Z38</f>
        <v>144</v>
      </c>
      <c r="AB38" s="55">
        <f>AA38-(0.5*(IF(C38="B",IF((E38*$G$302/113)&gt;36,36,(E38*$G$302/113)),IF(C38="W",IF((E38*$G$303/113)&gt;36,36,(E38*$G$302/113)),
IF(C38="R",IF((E38*$G$304/113)&gt;40,40,(E38*$G$304/113)),"??")))))</f>
        <v>126</v>
      </c>
    </row>
    <row r="39" spans="1:29" ht="16" hidden="1" x14ac:dyDescent="0.25">
      <c r="A39" s="12">
        <v>34</v>
      </c>
      <c r="B39" s="77" t="s">
        <v>255</v>
      </c>
      <c r="C39" s="74" t="s">
        <v>35</v>
      </c>
      <c r="D39" s="74"/>
      <c r="E39" s="49">
        <v>32.200000000000003</v>
      </c>
      <c r="F39" s="51">
        <f>IF(C39="B",IF(ROUND(E39*$G$302/113,0)&gt;36,36,ROUND(E39*$G$302/113,0)),IF(C39="W",IF(ROUND(E39*$G$303/113,0)&gt;36,36,ROUND(E39*$G$302/113,0)),
IF(C39="R",IF(ROUND(E39*$G$304/113,0)&gt;40,40,ROUND(E39*$G$304/113,0)),"??")))</f>
        <v>36</v>
      </c>
      <c r="G39" s="75">
        <v>8</v>
      </c>
      <c r="H39" s="75">
        <v>8</v>
      </c>
      <c r="I39" s="75">
        <v>8</v>
      </c>
      <c r="J39" s="75">
        <v>8</v>
      </c>
      <c r="K39" s="75">
        <v>8</v>
      </c>
      <c r="L39" s="75">
        <v>8</v>
      </c>
      <c r="M39" s="75">
        <v>8</v>
      </c>
      <c r="N39" s="75">
        <v>8</v>
      </c>
      <c r="O39" s="75">
        <v>8</v>
      </c>
      <c r="P39" s="75">
        <f>SUM(G39:O39)</f>
        <v>72</v>
      </c>
      <c r="Q39" s="75">
        <v>8</v>
      </c>
      <c r="R39" s="75">
        <v>8</v>
      </c>
      <c r="S39" s="75">
        <v>8</v>
      </c>
      <c r="T39" s="75">
        <v>8</v>
      </c>
      <c r="U39" s="75">
        <v>8</v>
      </c>
      <c r="V39" s="75">
        <v>8</v>
      </c>
      <c r="W39" s="75">
        <v>8</v>
      </c>
      <c r="X39" s="75">
        <v>8</v>
      </c>
      <c r="Y39" s="75">
        <v>8</v>
      </c>
      <c r="Z39" s="75">
        <f>SUM(Q39:Y39)</f>
        <v>72</v>
      </c>
      <c r="AA39" s="75">
        <f>P39+Z39</f>
        <v>144</v>
      </c>
      <c r="AB39" s="55">
        <f>AA39-(0.5*(IF(C39="B",IF((E39*$G$302/113)&gt;36,36,(E39*$G$302/113)),IF(C39="W",IF((E39*$G$303/113)&gt;36,36,(E39*$G$302/113)),
IF(C39="R",IF((E39*$G$304/113)&gt;40,40,(E39*$G$304/113)),"??")))))</f>
        <v>126</v>
      </c>
      <c r="AC39" s="7"/>
    </row>
    <row r="40" spans="1:29" ht="17" hidden="1" customHeight="1" x14ac:dyDescent="0.25">
      <c r="A40" s="11">
        <v>35</v>
      </c>
      <c r="B40" s="78" t="s">
        <v>207</v>
      </c>
      <c r="C40" s="74" t="s">
        <v>35</v>
      </c>
      <c r="D40" s="76"/>
      <c r="E40" s="49">
        <v>32</v>
      </c>
      <c r="F40" s="51">
        <f>IF(C40="B",IF(ROUND(E40*$G$302/113,0)&gt;36,36,ROUND(E40*$G$302/113,0)),IF(C40="W",IF(ROUND(E40*$G$303/113,0)&gt;36,36,ROUND(E40*$G$302/113,0)),
IF(C40="R",IF(ROUND(E40*$G$304/113,0)&gt;40,40,ROUND(E40*$G$304/113,0)),"??")))</f>
        <v>36</v>
      </c>
      <c r="G40" s="75">
        <v>8</v>
      </c>
      <c r="H40" s="75">
        <v>8</v>
      </c>
      <c r="I40" s="75">
        <v>8</v>
      </c>
      <c r="J40" s="75">
        <v>8</v>
      </c>
      <c r="K40" s="75">
        <v>8</v>
      </c>
      <c r="L40" s="75">
        <v>8</v>
      </c>
      <c r="M40" s="75">
        <v>8</v>
      </c>
      <c r="N40" s="75">
        <v>8</v>
      </c>
      <c r="O40" s="75">
        <v>8</v>
      </c>
      <c r="P40" s="75">
        <f>SUM(G40:O40)</f>
        <v>72</v>
      </c>
      <c r="Q40" s="75">
        <v>8</v>
      </c>
      <c r="R40" s="75">
        <v>8</v>
      </c>
      <c r="S40" s="75">
        <v>8</v>
      </c>
      <c r="T40" s="75">
        <v>8</v>
      </c>
      <c r="U40" s="75">
        <v>8</v>
      </c>
      <c r="V40" s="75">
        <v>8</v>
      </c>
      <c r="W40" s="75">
        <v>8</v>
      </c>
      <c r="X40" s="75">
        <v>8</v>
      </c>
      <c r="Y40" s="75">
        <v>8</v>
      </c>
      <c r="Z40" s="75">
        <f>SUM(Q40:Y40)</f>
        <v>72</v>
      </c>
      <c r="AA40" s="75">
        <f>P40+Z40</f>
        <v>144</v>
      </c>
      <c r="AB40" s="55">
        <f>AA40-(0.5*(IF(C40="B",IF((E40*$G$302/113)&gt;36,36,(E40*$G$302/113)),IF(C40="W",IF((E40*$G$303/113)&gt;36,36,(E40*$G$302/113)),
IF(C40="R",IF((E40*$G$304/113)&gt;40,40,(E40*$G$304/113)),"??")))))</f>
        <v>126</v>
      </c>
      <c r="AC40" s="7"/>
    </row>
    <row r="41" spans="1:29" ht="17" hidden="1" customHeight="1" x14ac:dyDescent="0.25">
      <c r="A41" s="12">
        <v>36</v>
      </c>
      <c r="B41" s="78" t="s">
        <v>179</v>
      </c>
      <c r="C41" s="74" t="s">
        <v>35</v>
      </c>
      <c r="D41" s="76"/>
      <c r="E41" s="49">
        <v>31.1</v>
      </c>
      <c r="F41" s="51">
        <f>IF(C41="B",IF(ROUND(E41*$G$302/113,0)&gt;36,36,ROUND(E41*$G$302/113,0)),IF(C41="W",IF(ROUND(E41*$G$303/113,0)&gt;36,36,ROUND(E41*$G$302/113,0)),
IF(C41="R",IF(ROUND(E41*$G$304/113,0)&gt;40,40,ROUND(E41*$G$304/113,0)),"??")))</f>
        <v>36</v>
      </c>
      <c r="G41" s="75">
        <v>8</v>
      </c>
      <c r="H41" s="75">
        <v>8</v>
      </c>
      <c r="I41" s="75">
        <v>8</v>
      </c>
      <c r="J41" s="75">
        <v>8</v>
      </c>
      <c r="K41" s="75">
        <v>8</v>
      </c>
      <c r="L41" s="75">
        <v>8</v>
      </c>
      <c r="M41" s="75">
        <v>8</v>
      </c>
      <c r="N41" s="75">
        <v>8</v>
      </c>
      <c r="O41" s="75">
        <v>8</v>
      </c>
      <c r="P41" s="75">
        <f>SUM(G41:O41)</f>
        <v>72</v>
      </c>
      <c r="Q41" s="75">
        <v>8</v>
      </c>
      <c r="R41" s="75">
        <v>8</v>
      </c>
      <c r="S41" s="75">
        <v>8</v>
      </c>
      <c r="T41" s="75">
        <v>8</v>
      </c>
      <c r="U41" s="75">
        <v>8</v>
      </c>
      <c r="V41" s="75">
        <v>8</v>
      </c>
      <c r="W41" s="75">
        <v>8</v>
      </c>
      <c r="X41" s="75">
        <v>8</v>
      </c>
      <c r="Y41" s="75">
        <v>8</v>
      </c>
      <c r="Z41" s="75">
        <f>SUM(Q41:Y41)</f>
        <v>72</v>
      </c>
      <c r="AA41" s="75">
        <f>P41+Z41</f>
        <v>144</v>
      </c>
      <c r="AB41" s="55">
        <f>AA41-(0.5*(IF(C41="B",IF((E41*$G$302/113)&gt;36,36,(E41*$G$302/113)),IF(C41="W",IF((E41*$G$303/113)&gt;36,36,(E41*$G$302/113)),
IF(C41="R",IF((E41*$G$304/113)&gt;40,40,(E41*$G$304/113)),"??")))))</f>
        <v>126</v>
      </c>
    </row>
    <row r="42" spans="1:29" ht="17" hidden="1" customHeight="1" x14ac:dyDescent="0.25">
      <c r="A42" s="11">
        <v>37</v>
      </c>
      <c r="B42" s="77" t="s">
        <v>85</v>
      </c>
      <c r="C42" s="74" t="s">
        <v>35</v>
      </c>
      <c r="D42" s="76"/>
      <c r="E42" s="49">
        <v>30.3</v>
      </c>
      <c r="F42" s="51">
        <f>IF(C42="B",IF(ROUND(E42*$G$302/113,0)&gt;36,36,ROUND(E42*$G$302/113,0)),IF(C42="W",IF(ROUND(E42*$G$303/113,0)&gt;36,36,ROUND(E42*$G$302/113,0)),
IF(C42="R",IF(ROUND(E42*$G$304/113,0)&gt;40,40,ROUND(E42*$G$304/113,0)),"??")))</f>
        <v>35</v>
      </c>
      <c r="G42" s="75">
        <v>8</v>
      </c>
      <c r="H42" s="75">
        <v>8</v>
      </c>
      <c r="I42" s="75">
        <v>8</v>
      </c>
      <c r="J42" s="75">
        <v>8</v>
      </c>
      <c r="K42" s="75">
        <v>8</v>
      </c>
      <c r="L42" s="75">
        <v>8</v>
      </c>
      <c r="M42" s="75">
        <v>8</v>
      </c>
      <c r="N42" s="75">
        <v>8</v>
      </c>
      <c r="O42" s="75">
        <v>8</v>
      </c>
      <c r="P42" s="75">
        <f>SUM(G42:O42)</f>
        <v>72</v>
      </c>
      <c r="Q42" s="75">
        <v>8</v>
      </c>
      <c r="R42" s="75">
        <v>8</v>
      </c>
      <c r="S42" s="75">
        <v>8</v>
      </c>
      <c r="T42" s="75">
        <v>8</v>
      </c>
      <c r="U42" s="75">
        <v>8</v>
      </c>
      <c r="V42" s="75">
        <v>8</v>
      </c>
      <c r="W42" s="75">
        <v>8</v>
      </c>
      <c r="X42" s="75">
        <v>8</v>
      </c>
      <c r="Y42" s="75">
        <v>8</v>
      </c>
      <c r="Z42" s="75">
        <f>SUM(Q42:Y42)</f>
        <v>72</v>
      </c>
      <c r="AA42" s="75">
        <f>P42+Z42</f>
        <v>144</v>
      </c>
      <c r="AB42" s="55">
        <f>AA42-(0.5*(IF(C42="B",IF((E42*$G$302/113)&gt;36,36,(E42*$G$302/113)),IF(C42="W",IF((E42*$G$303/113)&gt;36,36,(E42*$G$302/113)),
IF(C42="R",IF((E42*$G$304/113)&gt;40,40,(E42*$G$304/113)),"??")))))</f>
        <v>126.30265486725663</v>
      </c>
    </row>
    <row r="43" spans="1:29" ht="17" hidden="1" customHeight="1" x14ac:dyDescent="0.25">
      <c r="A43" s="12">
        <v>38</v>
      </c>
      <c r="B43" s="78" t="s">
        <v>167</v>
      </c>
      <c r="C43" s="74" t="s">
        <v>35</v>
      </c>
      <c r="D43" s="76"/>
      <c r="E43" s="49">
        <v>30.2</v>
      </c>
      <c r="F43" s="51">
        <f>IF(C43="B",IF(ROUND(E43*$G$302/113,0)&gt;36,36,ROUND(E43*$G$302/113,0)),IF(C43="W",IF(ROUND(E43*$G$303/113,0)&gt;36,36,ROUND(E43*$G$302/113,0)),
IF(C43="R",IF(ROUND(E43*$G$304/113,0)&gt;40,40,ROUND(E43*$G$304/113,0)),"??")))</f>
        <v>35</v>
      </c>
      <c r="G43" s="75">
        <v>8</v>
      </c>
      <c r="H43" s="75">
        <v>8</v>
      </c>
      <c r="I43" s="75">
        <v>8</v>
      </c>
      <c r="J43" s="75">
        <v>8</v>
      </c>
      <c r="K43" s="75">
        <v>8</v>
      </c>
      <c r="L43" s="75">
        <v>8</v>
      </c>
      <c r="M43" s="75">
        <v>8</v>
      </c>
      <c r="N43" s="75">
        <v>8</v>
      </c>
      <c r="O43" s="75">
        <v>8</v>
      </c>
      <c r="P43" s="75">
        <f>SUM(G43:O43)</f>
        <v>72</v>
      </c>
      <c r="Q43" s="75">
        <v>8</v>
      </c>
      <c r="R43" s="75">
        <v>8</v>
      </c>
      <c r="S43" s="75">
        <v>8</v>
      </c>
      <c r="T43" s="75">
        <v>8</v>
      </c>
      <c r="U43" s="75">
        <v>8</v>
      </c>
      <c r="V43" s="75">
        <v>8</v>
      </c>
      <c r="W43" s="75">
        <v>8</v>
      </c>
      <c r="X43" s="75">
        <v>8</v>
      </c>
      <c r="Y43" s="75">
        <v>8</v>
      </c>
      <c r="Z43" s="75">
        <f>SUM(Q43:Y43)</f>
        <v>72</v>
      </c>
      <c r="AA43" s="75">
        <f>P43+Z43</f>
        <v>144</v>
      </c>
      <c r="AB43" s="55">
        <f>AA43-(0.5*(IF(C43="B",IF((E43*$G$302/113)&gt;36,36,(E43*$G$302/113)),IF(C43="W",IF((E43*$G$303/113)&gt;36,36,(E43*$G$302/113)),
IF(C43="R",IF((E43*$G$304/113)&gt;40,40,(E43*$G$304/113)),"??")))))</f>
        <v>126.36106194690265</v>
      </c>
      <c r="AC43" s="7"/>
    </row>
    <row r="44" spans="1:29" ht="17" hidden="1" customHeight="1" x14ac:dyDescent="0.25">
      <c r="A44" s="11">
        <v>39</v>
      </c>
      <c r="B44" s="77" t="s">
        <v>147</v>
      </c>
      <c r="C44" s="74" t="s">
        <v>35</v>
      </c>
      <c r="D44" s="74"/>
      <c r="E44" s="49">
        <v>29.7</v>
      </c>
      <c r="F44" s="51">
        <f>IF(C44="B",IF(ROUND(E44*$G$302/113,0)&gt;36,36,ROUND(E44*$G$302/113,0)),IF(C44="W",IF(ROUND(E44*$G$303/113,0)&gt;36,36,ROUND(E44*$G$302/113,0)),
IF(C44="R",IF(ROUND(E44*$G$304/113,0)&gt;40,40,ROUND(E44*$G$304/113,0)),"??")))</f>
        <v>35</v>
      </c>
      <c r="G44" s="75">
        <v>8</v>
      </c>
      <c r="H44" s="75">
        <v>8</v>
      </c>
      <c r="I44" s="75">
        <v>8</v>
      </c>
      <c r="J44" s="75">
        <v>8</v>
      </c>
      <c r="K44" s="75">
        <v>8</v>
      </c>
      <c r="L44" s="75">
        <v>8</v>
      </c>
      <c r="M44" s="75">
        <v>8</v>
      </c>
      <c r="N44" s="75">
        <v>8</v>
      </c>
      <c r="O44" s="75">
        <v>8</v>
      </c>
      <c r="P44" s="75">
        <f>SUM(G44:O44)</f>
        <v>72</v>
      </c>
      <c r="Q44" s="75">
        <v>8</v>
      </c>
      <c r="R44" s="75">
        <v>8</v>
      </c>
      <c r="S44" s="75">
        <v>8</v>
      </c>
      <c r="T44" s="75">
        <v>8</v>
      </c>
      <c r="U44" s="75">
        <v>8</v>
      </c>
      <c r="V44" s="75">
        <v>8</v>
      </c>
      <c r="W44" s="75">
        <v>8</v>
      </c>
      <c r="X44" s="75">
        <v>8</v>
      </c>
      <c r="Y44" s="75">
        <v>8</v>
      </c>
      <c r="Z44" s="75">
        <f>SUM(Q44:Y44)</f>
        <v>72</v>
      </c>
      <c r="AA44" s="75">
        <f>P44+Z44</f>
        <v>144</v>
      </c>
      <c r="AB44" s="55">
        <f>AA44-(0.5*(IF(C44="B",IF((E44*$G$302/113)&gt;36,36,(E44*$G$302/113)),IF(C44="W",IF((E44*$G$303/113)&gt;36,36,(E44*$G$302/113)),
IF(C44="R",IF((E44*$G$304/113)&gt;40,40,(E44*$G$304/113)),"??")))))</f>
        <v>126.65309734513275</v>
      </c>
      <c r="AC44" s="7"/>
    </row>
    <row r="45" spans="1:29" ht="17" hidden="1" customHeight="1" x14ac:dyDescent="0.25">
      <c r="A45" s="12">
        <v>40</v>
      </c>
      <c r="B45" s="77" t="s">
        <v>135</v>
      </c>
      <c r="C45" s="74" t="s">
        <v>35</v>
      </c>
      <c r="D45" s="74"/>
      <c r="E45" s="49">
        <v>29.5</v>
      </c>
      <c r="F45" s="51">
        <f>IF(C45="B",IF(ROUND(E45*$G$302/113,0)&gt;36,36,ROUND(E45*$G$302/113,0)),IF(C45="W",IF(ROUND(E45*$G$303/113,0)&gt;36,36,ROUND(E45*$G$302/113,0)),
IF(C45="R",IF(ROUND(E45*$G$304/113,0)&gt;40,40,ROUND(E45*$G$304/113,0)),"??")))</f>
        <v>34</v>
      </c>
      <c r="G45" s="75">
        <v>8</v>
      </c>
      <c r="H45" s="75">
        <v>8</v>
      </c>
      <c r="I45" s="75">
        <v>8</v>
      </c>
      <c r="J45" s="75">
        <v>8</v>
      </c>
      <c r="K45" s="75">
        <v>8</v>
      </c>
      <c r="L45" s="75">
        <v>8</v>
      </c>
      <c r="M45" s="75">
        <v>8</v>
      </c>
      <c r="N45" s="75">
        <v>8</v>
      </c>
      <c r="O45" s="75">
        <v>8</v>
      </c>
      <c r="P45" s="75">
        <f>SUM(G45:O45)</f>
        <v>72</v>
      </c>
      <c r="Q45" s="75">
        <v>8</v>
      </c>
      <c r="R45" s="75">
        <v>8</v>
      </c>
      <c r="S45" s="75">
        <v>8</v>
      </c>
      <c r="T45" s="75">
        <v>8</v>
      </c>
      <c r="U45" s="75">
        <v>8</v>
      </c>
      <c r="V45" s="75">
        <v>8</v>
      </c>
      <c r="W45" s="75">
        <v>8</v>
      </c>
      <c r="X45" s="75">
        <v>8</v>
      </c>
      <c r="Y45" s="75">
        <v>8</v>
      </c>
      <c r="Z45" s="75">
        <f>SUM(Q45:Y45)</f>
        <v>72</v>
      </c>
      <c r="AA45" s="75">
        <f>P45+Z45</f>
        <v>144</v>
      </c>
      <c r="AB45" s="55">
        <f>AA45-(0.5*(IF(C45="B",IF((E45*$G$302/113)&gt;36,36,(E45*$G$302/113)),IF(C45="W",IF((E45*$G$303/113)&gt;36,36,(E45*$G$302/113)),
IF(C45="R",IF((E45*$G$304/113)&gt;40,40,(E45*$G$304/113)),"??")))))</f>
        <v>126.76991150442478</v>
      </c>
    </row>
    <row r="46" spans="1:29" ht="17" hidden="1" customHeight="1" x14ac:dyDescent="0.25">
      <c r="A46" s="11">
        <v>41</v>
      </c>
      <c r="B46" s="78" t="s">
        <v>229</v>
      </c>
      <c r="C46" s="74" t="s">
        <v>35</v>
      </c>
      <c r="D46" s="76"/>
      <c r="E46" s="49">
        <v>29.3</v>
      </c>
      <c r="F46" s="51">
        <f>IF(C46="B",IF(ROUND(E46*$G$302/113,0)&gt;36,36,ROUND(E46*$G$302/113,0)),IF(C46="W",IF(ROUND(E46*$G$303/113,0)&gt;36,36,ROUND(E46*$G$302/113,0)),
IF(C46="R",IF(ROUND(E46*$G$304/113,0)&gt;40,40,ROUND(E46*$G$304/113,0)),"??")))</f>
        <v>34</v>
      </c>
      <c r="G46" s="75">
        <v>8</v>
      </c>
      <c r="H46" s="75">
        <v>8</v>
      </c>
      <c r="I46" s="75">
        <v>8</v>
      </c>
      <c r="J46" s="75">
        <v>8</v>
      </c>
      <c r="K46" s="75">
        <v>8</v>
      </c>
      <c r="L46" s="75">
        <v>8</v>
      </c>
      <c r="M46" s="75">
        <v>8</v>
      </c>
      <c r="N46" s="75">
        <v>8</v>
      </c>
      <c r="O46" s="75">
        <v>8</v>
      </c>
      <c r="P46" s="75">
        <f>SUM(G46:O46)</f>
        <v>72</v>
      </c>
      <c r="Q46" s="75">
        <v>8</v>
      </c>
      <c r="R46" s="75">
        <v>8</v>
      </c>
      <c r="S46" s="75">
        <v>8</v>
      </c>
      <c r="T46" s="75">
        <v>8</v>
      </c>
      <c r="U46" s="75">
        <v>8</v>
      </c>
      <c r="V46" s="75">
        <v>8</v>
      </c>
      <c r="W46" s="75">
        <v>8</v>
      </c>
      <c r="X46" s="75">
        <v>8</v>
      </c>
      <c r="Y46" s="75">
        <v>8</v>
      </c>
      <c r="Z46" s="75">
        <f>SUM(Q46:Y46)</f>
        <v>72</v>
      </c>
      <c r="AA46" s="75">
        <f>P46+Z46</f>
        <v>144</v>
      </c>
      <c r="AB46" s="55">
        <f>AA46-(0.5*(IF(C46="B",IF((E46*$G$302/113)&gt;36,36,(E46*$G$302/113)),IF(C46="W",IF((E46*$G$303/113)&gt;36,36,(E46*$G$302/113)),
IF(C46="R",IF((E46*$G$304/113)&gt;40,40,(E46*$G$304/113)),"??")))))</f>
        <v>126.88672566371682</v>
      </c>
    </row>
    <row r="47" spans="1:29" ht="17" hidden="1" customHeight="1" x14ac:dyDescent="0.25">
      <c r="A47" s="12">
        <v>42</v>
      </c>
      <c r="B47" s="78" t="s">
        <v>233</v>
      </c>
      <c r="C47" s="74" t="s">
        <v>35</v>
      </c>
      <c r="D47" s="76"/>
      <c r="E47" s="49">
        <v>29.3</v>
      </c>
      <c r="F47" s="51">
        <f>IF(C47="B",IF(ROUND(E47*$G$302/113,0)&gt;36,36,ROUND(E47*$G$302/113,0)),IF(C47="W",IF(ROUND(E47*$G$303/113,0)&gt;36,36,ROUND(E47*$G$302/113,0)),
IF(C47="R",IF(ROUND(E47*$G$304/113,0)&gt;40,40,ROUND(E47*$G$304/113,0)),"??")))</f>
        <v>34</v>
      </c>
      <c r="G47" s="75">
        <v>8</v>
      </c>
      <c r="H47" s="75">
        <v>8</v>
      </c>
      <c r="I47" s="75">
        <v>8</v>
      </c>
      <c r="J47" s="75">
        <v>8</v>
      </c>
      <c r="K47" s="75">
        <v>8</v>
      </c>
      <c r="L47" s="75">
        <v>8</v>
      </c>
      <c r="M47" s="75">
        <v>8</v>
      </c>
      <c r="N47" s="75">
        <v>8</v>
      </c>
      <c r="O47" s="75">
        <v>8</v>
      </c>
      <c r="P47" s="75">
        <f>SUM(G47:O47)</f>
        <v>72</v>
      </c>
      <c r="Q47" s="75">
        <v>8</v>
      </c>
      <c r="R47" s="75">
        <v>8</v>
      </c>
      <c r="S47" s="75">
        <v>8</v>
      </c>
      <c r="T47" s="75">
        <v>8</v>
      </c>
      <c r="U47" s="75">
        <v>8</v>
      </c>
      <c r="V47" s="75">
        <v>8</v>
      </c>
      <c r="W47" s="75">
        <v>8</v>
      </c>
      <c r="X47" s="75">
        <v>8</v>
      </c>
      <c r="Y47" s="75">
        <v>8</v>
      </c>
      <c r="Z47" s="75">
        <f>SUM(Q47:Y47)</f>
        <v>72</v>
      </c>
      <c r="AA47" s="75">
        <f>P47+Z47</f>
        <v>144</v>
      </c>
      <c r="AB47" s="55">
        <f>AA47-(0.5*(IF(C47="B",IF((E47*$G$302/113)&gt;36,36,(E47*$G$302/113)),IF(C47="W",IF((E47*$G$303/113)&gt;36,36,(E47*$G$302/113)),
IF(C47="R",IF((E47*$G$304/113)&gt;40,40,(E47*$G$304/113)),"??")))))</f>
        <v>126.88672566371682</v>
      </c>
      <c r="AC47" s="7"/>
    </row>
    <row r="48" spans="1:29" ht="17" hidden="1" customHeight="1" x14ac:dyDescent="0.25">
      <c r="A48" s="11">
        <v>43</v>
      </c>
      <c r="B48" s="78" t="s">
        <v>228</v>
      </c>
      <c r="C48" s="74" t="s">
        <v>35</v>
      </c>
      <c r="D48" s="76"/>
      <c r="E48" s="49">
        <v>29.3</v>
      </c>
      <c r="F48" s="51">
        <f>IF(C48="B",IF(ROUND(E48*$G$302/113,0)&gt;36,36,ROUND(E48*$G$302/113,0)),IF(C48="W",IF(ROUND(E48*$G$303/113,0)&gt;36,36,ROUND(E48*$G$302/113,0)),
IF(C48="R",IF(ROUND(E48*$G$304/113,0)&gt;40,40,ROUND(E48*$G$304/113,0)),"??")))</f>
        <v>34</v>
      </c>
      <c r="G48" s="75">
        <v>8</v>
      </c>
      <c r="H48" s="75">
        <v>8</v>
      </c>
      <c r="I48" s="75">
        <v>8</v>
      </c>
      <c r="J48" s="75">
        <v>8</v>
      </c>
      <c r="K48" s="75">
        <v>8</v>
      </c>
      <c r="L48" s="75">
        <v>8</v>
      </c>
      <c r="M48" s="75">
        <v>8</v>
      </c>
      <c r="N48" s="75">
        <v>8</v>
      </c>
      <c r="O48" s="75">
        <v>8</v>
      </c>
      <c r="P48" s="75">
        <f>SUM(G48:O48)</f>
        <v>72</v>
      </c>
      <c r="Q48" s="75">
        <v>8</v>
      </c>
      <c r="R48" s="75">
        <v>8</v>
      </c>
      <c r="S48" s="75">
        <v>8</v>
      </c>
      <c r="T48" s="75">
        <v>8</v>
      </c>
      <c r="U48" s="75">
        <v>8</v>
      </c>
      <c r="V48" s="75">
        <v>8</v>
      </c>
      <c r="W48" s="75">
        <v>8</v>
      </c>
      <c r="X48" s="75">
        <v>8</v>
      </c>
      <c r="Y48" s="75">
        <v>8</v>
      </c>
      <c r="Z48" s="75">
        <f>SUM(Q48:Y48)</f>
        <v>72</v>
      </c>
      <c r="AA48" s="75">
        <f>P48+Z48</f>
        <v>144</v>
      </c>
      <c r="AB48" s="55">
        <f>AA48-(0.5*(IF(C48="B",IF((E48*$G$302/113)&gt;36,36,(E48*$G$302/113)),IF(C48="W",IF((E48*$G$303/113)&gt;36,36,(E48*$G$302/113)),
IF(C48="R",IF((E48*$G$304/113)&gt;40,40,(E48*$G$304/113)),"??")))))</f>
        <v>126.88672566371682</v>
      </c>
      <c r="AC48" s="7"/>
    </row>
    <row r="49" spans="1:29" ht="17" hidden="1" customHeight="1" x14ac:dyDescent="0.25">
      <c r="A49" s="12">
        <v>44</v>
      </c>
      <c r="B49" s="77" t="s">
        <v>196</v>
      </c>
      <c r="C49" s="74" t="s">
        <v>35</v>
      </c>
      <c r="D49" s="74"/>
      <c r="E49" s="49">
        <v>28.9</v>
      </c>
      <c r="F49" s="51">
        <f>IF(C49="B",IF(ROUND(E49*$G$302/113,0)&gt;36,36,ROUND(E49*$G$302/113,0)),IF(C49="W",IF(ROUND(E49*$G$303/113,0)&gt;36,36,ROUND(E49*$G$302/113,0)),
IF(C49="R",IF(ROUND(E49*$G$304/113,0)&gt;40,40,ROUND(E49*$G$304/113,0)),"??")))</f>
        <v>34</v>
      </c>
      <c r="G49" s="75">
        <v>8</v>
      </c>
      <c r="H49" s="75">
        <v>8</v>
      </c>
      <c r="I49" s="75">
        <v>8</v>
      </c>
      <c r="J49" s="75">
        <v>8</v>
      </c>
      <c r="K49" s="75">
        <v>8</v>
      </c>
      <c r="L49" s="75">
        <v>8</v>
      </c>
      <c r="M49" s="75">
        <v>8</v>
      </c>
      <c r="N49" s="75">
        <v>8</v>
      </c>
      <c r="O49" s="75">
        <v>8</v>
      </c>
      <c r="P49" s="75">
        <f>SUM(G49:O49)</f>
        <v>72</v>
      </c>
      <c r="Q49" s="75">
        <v>8</v>
      </c>
      <c r="R49" s="75">
        <v>8</v>
      </c>
      <c r="S49" s="75">
        <v>8</v>
      </c>
      <c r="T49" s="75">
        <v>8</v>
      </c>
      <c r="U49" s="75">
        <v>8</v>
      </c>
      <c r="V49" s="75">
        <v>8</v>
      </c>
      <c r="W49" s="75">
        <v>8</v>
      </c>
      <c r="X49" s="75">
        <v>8</v>
      </c>
      <c r="Y49" s="75">
        <v>8</v>
      </c>
      <c r="Z49" s="75">
        <f>SUM(Q49:Y49)</f>
        <v>72</v>
      </c>
      <c r="AA49" s="75">
        <f>P49+Z49</f>
        <v>144</v>
      </c>
      <c r="AB49" s="55">
        <f>AA49-(0.5*(IF(C49="B",IF((E49*$G$302/113)&gt;36,36,(E49*$G$302/113)),IF(C49="W",IF((E49*$G$303/113)&gt;36,36,(E49*$G$302/113)),
IF(C49="R",IF((E49*$G$304/113)&gt;40,40,(E49*$G$304/113)),"??")))))</f>
        <v>127.12035398230088</v>
      </c>
      <c r="AC49" s="7"/>
    </row>
    <row r="50" spans="1:29" ht="17" hidden="1" customHeight="1" x14ac:dyDescent="0.25">
      <c r="A50" s="11">
        <v>45</v>
      </c>
      <c r="B50" s="77" t="s">
        <v>102</v>
      </c>
      <c r="C50" s="74" t="s">
        <v>35</v>
      </c>
      <c r="D50" s="74"/>
      <c r="E50" s="49">
        <v>28.1</v>
      </c>
      <c r="F50" s="51">
        <f>IF(C50="B",IF(ROUND(E50*$G$302/113,0)&gt;36,36,ROUND(E50*$G$302/113,0)),IF(C50="W",IF(ROUND(E50*$G$303/113,0)&gt;36,36,ROUND(E50*$G$302/113,0)),
IF(C50="R",IF(ROUND(E50*$G$304/113,0)&gt;40,40,ROUND(E50*$G$304/113,0)),"??")))</f>
        <v>33</v>
      </c>
      <c r="G50" s="75">
        <v>8</v>
      </c>
      <c r="H50" s="75">
        <v>8</v>
      </c>
      <c r="I50" s="75">
        <v>8</v>
      </c>
      <c r="J50" s="75">
        <v>8</v>
      </c>
      <c r="K50" s="75">
        <v>8</v>
      </c>
      <c r="L50" s="75">
        <v>8</v>
      </c>
      <c r="M50" s="75">
        <v>8</v>
      </c>
      <c r="N50" s="75">
        <v>8</v>
      </c>
      <c r="O50" s="75">
        <v>8</v>
      </c>
      <c r="P50" s="75">
        <f>SUM(G50:O50)</f>
        <v>72</v>
      </c>
      <c r="Q50" s="75">
        <v>8</v>
      </c>
      <c r="R50" s="75">
        <v>8</v>
      </c>
      <c r="S50" s="75">
        <v>8</v>
      </c>
      <c r="T50" s="75">
        <v>8</v>
      </c>
      <c r="U50" s="75">
        <v>8</v>
      </c>
      <c r="V50" s="75">
        <v>8</v>
      </c>
      <c r="W50" s="75">
        <v>8</v>
      </c>
      <c r="X50" s="75">
        <v>8</v>
      </c>
      <c r="Y50" s="75">
        <v>8</v>
      </c>
      <c r="Z50" s="75">
        <f>SUM(Q50:Y50)</f>
        <v>72</v>
      </c>
      <c r="AA50" s="75">
        <f>P50+Z50</f>
        <v>144</v>
      </c>
      <c r="AB50" s="55">
        <f>AA50-(0.5*(IF(C50="B",IF((E50*$G$302/113)&gt;36,36,(E50*$G$302/113)),IF(C50="W",IF((E50*$G$303/113)&gt;36,36,(E50*$G$302/113)),
IF(C50="R",IF((E50*$G$304/113)&gt;40,40,(E50*$G$304/113)),"??")))))</f>
        <v>127.58761061946902</v>
      </c>
      <c r="AC50" s="7"/>
    </row>
    <row r="51" spans="1:29" ht="17" hidden="1" customHeight="1" x14ac:dyDescent="0.25">
      <c r="A51" s="12">
        <v>46</v>
      </c>
      <c r="B51" s="78" t="s">
        <v>101</v>
      </c>
      <c r="C51" s="74" t="s">
        <v>35</v>
      </c>
      <c r="D51" s="76"/>
      <c r="E51" s="49">
        <v>28.1</v>
      </c>
      <c r="F51" s="51">
        <f>IF(C51="B",IF(ROUND(E51*$G$302/113,0)&gt;36,36,ROUND(E51*$G$302/113,0)),IF(C51="W",IF(ROUND(E51*$G$303/113,0)&gt;36,36,ROUND(E51*$G$302/113,0)),
IF(C51="R",IF(ROUND(E51*$G$304/113,0)&gt;40,40,ROUND(E51*$G$304/113,0)),"??")))</f>
        <v>33</v>
      </c>
      <c r="G51" s="75">
        <v>8</v>
      </c>
      <c r="H51" s="75">
        <v>8</v>
      </c>
      <c r="I51" s="75">
        <v>8</v>
      </c>
      <c r="J51" s="75">
        <v>8</v>
      </c>
      <c r="K51" s="75">
        <v>8</v>
      </c>
      <c r="L51" s="75">
        <v>8</v>
      </c>
      <c r="M51" s="75">
        <v>8</v>
      </c>
      <c r="N51" s="75">
        <v>8</v>
      </c>
      <c r="O51" s="75">
        <v>8</v>
      </c>
      <c r="P51" s="75">
        <f>SUM(G51:O51)</f>
        <v>72</v>
      </c>
      <c r="Q51" s="75">
        <v>8</v>
      </c>
      <c r="R51" s="75">
        <v>8</v>
      </c>
      <c r="S51" s="75">
        <v>8</v>
      </c>
      <c r="T51" s="75">
        <v>8</v>
      </c>
      <c r="U51" s="75">
        <v>8</v>
      </c>
      <c r="V51" s="75">
        <v>8</v>
      </c>
      <c r="W51" s="75">
        <v>8</v>
      </c>
      <c r="X51" s="75">
        <v>8</v>
      </c>
      <c r="Y51" s="75">
        <v>8</v>
      </c>
      <c r="Z51" s="75">
        <f>SUM(Q51:Y51)</f>
        <v>72</v>
      </c>
      <c r="AA51" s="75">
        <f>P51+Z51</f>
        <v>144</v>
      </c>
      <c r="AB51" s="55">
        <f>AA51-(0.5*(IF(C51="B",IF((E51*$G$302/113)&gt;36,36,(E51*$G$302/113)),IF(C51="W",IF((E51*$G$303/113)&gt;36,36,(E51*$G$302/113)),
IF(C51="R",IF((E51*$G$304/113)&gt;40,40,(E51*$G$304/113)),"??")))))</f>
        <v>127.58761061946902</v>
      </c>
      <c r="AC51" s="7"/>
    </row>
    <row r="52" spans="1:29" ht="17" hidden="1" customHeight="1" x14ac:dyDescent="0.25">
      <c r="A52" s="11">
        <v>47</v>
      </c>
      <c r="B52" s="77" t="s">
        <v>203</v>
      </c>
      <c r="C52" s="76" t="s">
        <v>35</v>
      </c>
      <c r="D52" s="74"/>
      <c r="E52" s="49">
        <v>27.7</v>
      </c>
      <c r="F52" s="51">
        <f>IF(C52="B",IF(ROUND(E52*$G$302/113,0)&gt;36,36,ROUND(E52*$G$302/113,0)),IF(C52="W",IF(ROUND(E52*$G$303/113,0)&gt;36,36,ROUND(E52*$G$302/113,0)),
IF(C52="R",IF(ROUND(E52*$G$304/113,0)&gt;40,40,ROUND(E52*$G$304/113,0)),"??")))</f>
        <v>32</v>
      </c>
      <c r="G52" s="75">
        <v>8</v>
      </c>
      <c r="H52" s="75">
        <v>8</v>
      </c>
      <c r="I52" s="75">
        <v>8</v>
      </c>
      <c r="J52" s="75">
        <v>8</v>
      </c>
      <c r="K52" s="75">
        <v>8</v>
      </c>
      <c r="L52" s="75">
        <v>8</v>
      </c>
      <c r="M52" s="75">
        <v>8</v>
      </c>
      <c r="N52" s="75">
        <v>8</v>
      </c>
      <c r="O52" s="75">
        <v>8</v>
      </c>
      <c r="P52" s="75">
        <f>SUM(G52:O52)</f>
        <v>72</v>
      </c>
      <c r="Q52" s="75">
        <v>8</v>
      </c>
      <c r="R52" s="75">
        <v>8</v>
      </c>
      <c r="S52" s="75">
        <v>8</v>
      </c>
      <c r="T52" s="75">
        <v>8</v>
      </c>
      <c r="U52" s="75">
        <v>8</v>
      </c>
      <c r="V52" s="75">
        <v>8</v>
      </c>
      <c r="W52" s="75">
        <v>8</v>
      </c>
      <c r="X52" s="75">
        <v>8</v>
      </c>
      <c r="Y52" s="75">
        <v>8</v>
      </c>
      <c r="Z52" s="75">
        <f>SUM(Q52:Y52)</f>
        <v>72</v>
      </c>
      <c r="AA52" s="75">
        <f>P52+Z52</f>
        <v>144</v>
      </c>
      <c r="AB52" s="55">
        <f>AA52-(0.5*(IF(C52="B",IF((E52*$G$302/113)&gt;36,36,(E52*$G$302/113)),IF(C52="W",IF((E52*$G$303/113)&gt;36,36,(E52*$G$302/113)),
IF(C52="R",IF((E52*$G$304/113)&gt;40,40,(E52*$G$304/113)),"??")))))</f>
        <v>127.8212389380531</v>
      </c>
      <c r="AC52" s="7"/>
    </row>
    <row r="53" spans="1:29" ht="17" hidden="1" customHeight="1" x14ac:dyDescent="0.25">
      <c r="A53" s="12">
        <v>48</v>
      </c>
      <c r="B53" s="77" t="s">
        <v>186</v>
      </c>
      <c r="C53" s="74" t="s">
        <v>36</v>
      </c>
      <c r="D53" s="74"/>
      <c r="E53" s="49">
        <v>27.7</v>
      </c>
      <c r="F53" s="51">
        <f>IF(C53="B",IF(ROUND(E53*$G$302/113,0)&gt;36,36,ROUND(E53*$G$302/113,0)),IF(C53="W",IF(ROUND(E53*$G$303/113,0)&gt;36,36,ROUND(E53*$G$302/113,0)),
IF(C53="R",IF(ROUND(E53*$G$304/113,0)&gt;40,40,ROUND(E53*$G$304/113,0)),"??")))</f>
        <v>32</v>
      </c>
      <c r="G53" s="75">
        <v>8</v>
      </c>
      <c r="H53" s="75">
        <v>8</v>
      </c>
      <c r="I53" s="75">
        <v>8</v>
      </c>
      <c r="J53" s="75">
        <v>8</v>
      </c>
      <c r="K53" s="75">
        <v>8</v>
      </c>
      <c r="L53" s="75">
        <v>8</v>
      </c>
      <c r="M53" s="75">
        <v>8</v>
      </c>
      <c r="N53" s="75">
        <v>8</v>
      </c>
      <c r="O53" s="75">
        <v>8</v>
      </c>
      <c r="P53" s="75">
        <f>SUM(G53:O53)</f>
        <v>72</v>
      </c>
      <c r="Q53" s="75">
        <v>8</v>
      </c>
      <c r="R53" s="75">
        <v>8</v>
      </c>
      <c r="S53" s="75">
        <v>8</v>
      </c>
      <c r="T53" s="75">
        <v>8</v>
      </c>
      <c r="U53" s="75">
        <v>8</v>
      </c>
      <c r="V53" s="75">
        <v>8</v>
      </c>
      <c r="W53" s="75">
        <v>8</v>
      </c>
      <c r="X53" s="75">
        <v>8</v>
      </c>
      <c r="Y53" s="75">
        <v>8</v>
      </c>
      <c r="Z53" s="75">
        <f>SUM(Q53:Y53)</f>
        <v>72</v>
      </c>
      <c r="AA53" s="75">
        <f>P53+Z53</f>
        <v>144</v>
      </c>
      <c r="AB53" s="55">
        <f>AA53-(0.5*(IF(C53="B",IF((E53*$G$302/113)&gt;36,36,(E53*$G$302/113)),IF(C53="W",IF((E53*$G$303/113)&gt;36,36,(E53*$G$302/113)),
IF(C53="R",IF((E53*$G$304/113)&gt;40,40,(E53*$G$304/113)),"??")))))</f>
        <v>127.8212389380531</v>
      </c>
      <c r="AC53" s="7"/>
    </row>
    <row r="54" spans="1:29" ht="17" hidden="1" customHeight="1" x14ac:dyDescent="0.25">
      <c r="A54" s="11">
        <v>49</v>
      </c>
      <c r="B54" s="78" t="s">
        <v>305</v>
      </c>
      <c r="C54" s="74" t="s">
        <v>35</v>
      </c>
      <c r="D54" s="76"/>
      <c r="E54" s="49">
        <v>27.4</v>
      </c>
      <c r="F54" s="51">
        <f>IF(C54="B",IF(ROUND(E54*$G$302/113,0)&gt;36,36,ROUND(E54*$G$302/113,0)),IF(C54="W",IF(ROUND(E54*$G$303/113,0)&gt;36,36,ROUND(E54*$G$302/113,0)),
IF(C54="R",IF(ROUND(E54*$G$304/113,0)&gt;40,40,ROUND(E54*$G$304/113,0)),"??")))</f>
        <v>32</v>
      </c>
      <c r="G54" s="75">
        <v>8</v>
      </c>
      <c r="H54" s="75">
        <v>8</v>
      </c>
      <c r="I54" s="75">
        <v>8</v>
      </c>
      <c r="J54" s="75">
        <v>8</v>
      </c>
      <c r="K54" s="75">
        <v>8</v>
      </c>
      <c r="L54" s="75">
        <v>8</v>
      </c>
      <c r="M54" s="75">
        <v>8</v>
      </c>
      <c r="N54" s="75">
        <v>8</v>
      </c>
      <c r="O54" s="75">
        <v>8</v>
      </c>
      <c r="P54" s="75">
        <f>SUM(G54:O54)</f>
        <v>72</v>
      </c>
      <c r="Q54" s="75">
        <v>8</v>
      </c>
      <c r="R54" s="75">
        <v>8</v>
      </c>
      <c r="S54" s="75">
        <v>8</v>
      </c>
      <c r="T54" s="75">
        <v>8</v>
      </c>
      <c r="U54" s="75">
        <v>8</v>
      </c>
      <c r="V54" s="75">
        <v>8</v>
      </c>
      <c r="W54" s="75">
        <v>8</v>
      </c>
      <c r="X54" s="75">
        <v>8</v>
      </c>
      <c r="Y54" s="75">
        <v>8</v>
      </c>
      <c r="Z54" s="75">
        <f>SUM(Q54:Y54)</f>
        <v>72</v>
      </c>
      <c r="AA54" s="75">
        <f>P54+Z54</f>
        <v>144</v>
      </c>
      <c r="AB54" s="55">
        <f>AA54-(0.5*(IF(C54="B",IF((E54*$G$302/113)&gt;36,36,(E54*$G$302/113)),IF(C54="W",IF((E54*$G$303/113)&gt;36,36,(E54*$G$302/113)),
IF(C54="R",IF((E54*$G$304/113)&gt;40,40,(E54*$G$304/113)),"??")))))</f>
        <v>127.99646017699115</v>
      </c>
    </row>
    <row r="55" spans="1:29" ht="17" hidden="1" customHeight="1" x14ac:dyDescent="0.25">
      <c r="A55" s="12">
        <v>50</v>
      </c>
      <c r="B55" s="77" t="s">
        <v>256</v>
      </c>
      <c r="C55" s="74" t="s">
        <v>35</v>
      </c>
      <c r="D55" s="74"/>
      <c r="E55" s="49">
        <v>27.1</v>
      </c>
      <c r="F55" s="51">
        <f>IF(C55="B",IF(ROUND(E55*$G$302/113,0)&gt;36,36,ROUND(E55*$G$302/113,0)),IF(C55="W",IF(ROUND(E55*$G$303/113,0)&gt;36,36,ROUND(E55*$G$302/113,0)),
IF(C55="R",IF(ROUND(E55*$G$304/113,0)&gt;40,40,ROUND(E55*$G$304/113,0)),"??")))</f>
        <v>32</v>
      </c>
      <c r="G55" s="75">
        <v>8</v>
      </c>
      <c r="H55" s="75">
        <v>8</v>
      </c>
      <c r="I55" s="75">
        <v>8</v>
      </c>
      <c r="J55" s="75">
        <v>8</v>
      </c>
      <c r="K55" s="75">
        <v>8</v>
      </c>
      <c r="L55" s="75">
        <v>8</v>
      </c>
      <c r="M55" s="75">
        <v>8</v>
      </c>
      <c r="N55" s="75">
        <v>8</v>
      </c>
      <c r="O55" s="75">
        <v>8</v>
      </c>
      <c r="P55" s="75">
        <f>SUM(G55:O55)</f>
        <v>72</v>
      </c>
      <c r="Q55" s="75">
        <v>8</v>
      </c>
      <c r="R55" s="75">
        <v>8</v>
      </c>
      <c r="S55" s="75">
        <v>8</v>
      </c>
      <c r="T55" s="75">
        <v>8</v>
      </c>
      <c r="U55" s="75">
        <v>8</v>
      </c>
      <c r="V55" s="75">
        <v>8</v>
      </c>
      <c r="W55" s="75">
        <v>8</v>
      </c>
      <c r="X55" s="75">
        <v>8</v>
      </c>
      <c r="Y55" s="75">
        <v>8</v>
      </c>
      <c r="Z55" s="75">
        <f>SUM(Q55:Y55)</f>
        <v>72</v>
      </c>
      <c r="AA55" s="75">
        <f>P55+Z55</f>
        <v>144</v>
      </c>
      <c r="AB55" s="55">
        <f>AA55-(0.5*(IF(C55="B",IF((E55*$G$302/113)&gt;36,36,(E55*$G$302/113)),IF(C55="W",IF((E55*$G$303/113)&gt;36,36,(E55*$G$302/113)),
IF(C55="R",IF((E55*$G$304/113)&gt;40,40,(E55*$G$304/113)),"??")))))</f>
        <v>128.17168141592921</v>
      </c>
    </row>
    <row r="56" spans="1:29" ht="17" hidden="1" customHeight="1" x14ac:dyDescent="0.25">
      <c r="A56" s="11">
        <v>51</v>
      </c>
      <c r="B56" s="78" t="s">
        <v>156</v>
      </c>
      <c r="C56" s="74" t="s">
        <v>35</v>
      </c>
      <c r="D56" s="74"/>
      <c r="E56" s="49">
        <v>26.5</v>
      </c>
      <c r="F56" s="51">
        <f>IF(C56="B",IF(ROUND(E56*$G$302/113,0)&gt;36,36,ROUND(E56*$G$302/113,0)),IF(C56="W",IF(ROUND(E56*$G$303/113,0)&gt;36,36,ROUND(E56*$G$302/113,0)),
IF(C56="R",IF(ROUND(E56*$G$304/113,0)&gt;40,40,ROUND(E56*$G$304/113,0)),"??")))</f>
        <v>31</v>
      </c>
      <c r="G56" s="75">
        <v>8</v>
      </c>
      <c r="H56" s="75">
        <v>8</v>
      </c>
      <c r="I56" s="75">
        <v>8</v>
      </c>
      <c r="J56" s="75">
        <v>8</v>
      </c>
      <c r="K56" s="75">
        <v>8</v>
      </c>
      <c r="L56" s="75">
        <v>8</v>
      </c>
      <c r="M56" s="75">
        <v>8</v>
      </c>
      <c r="N56" s="75">
        <v>8</v>
      </c>
      <c r="O56" s="75">
        <v>8</v>
      </c>
      <c r="P56" s="75">
        <f>SUM(G56:O56)</f>
        <v>72</v>
      </c>
      <c r="Q56" s="75">
        <v>8</v>
      </c>
      <c r="R56" s="75">
        <v>8</v>
      </c>
      <c r="S56" s="75">
        <v>8</v>
      </c>
      <c r="T56" s="75">
        <v>8</v>
      </c>
      <c r="U56" s="75">
        <v>8</v>
      </c>
      <c r="V56" s="75">
        <v>8</v>
      </c>
      <c r="W56" s="75">
        <v>8</v>
      </c>
      <c r="X56" s="75">
        <v>8</v>
      </c>
      <c r="Y56" s="75">
        <v>8</v>
      </c>
      <c r="Z56" s="75">
        <f>SUM(Q56:Y56)</f>
        <v>72</v>
      </c>
      <c r="AA56" s="75">
        <f>P56+Z56</f>
        <v>144</v>
      </c>
      <c r="AB56" s="55">
        <f>AA56-(0.5*(IF(C56="B",IF((E56*$G$302/113)&gt;36,36,(E56*$G$302/113)),IF(C56="W",IF((E56*$G$303/113)&gt;36,36,(E56*$G$302/113)),
IF(C56="R",IF((E56*$G$304/113)&gt;40,40,(E56*$G$304/113)),"??")))))</f>
        <v>128.52212389380531</v>
      </c>
      <c r="AC56" s="7"/>
    </row>
    <row r="57" spans="1:29" ht="17" hidden="1" customHeight="1" x14ac:dyDescent="0.25">
      <c r="A57" s="12">
        <v>52</v>
      </c>
      <c r="B57" s="77" t="s">
        <v>120</v>
      </c>
      <c r="C57" s="74" t="s">
        <v>35</v>
      </c>
      <c r="D57" s="74"/>
      <c r="E57" s="49">
        <v>26.2</v>
      </c>
      <c r="F57" s="51">
        <f>IF(C57="B",IF(ROUND(E57*$G$302/113,0)&gt;36,36,ROUND(E57*$G$302/113,0)),IF(C57="W",IF(ROUND(E57*$G$303/113,0)&gt;36,36,ROUND(E57*$G$302/113,0)),
IF(C57="R",IF(ROUND(E57*$G$304/113,0)&gt;40,40,ROUND(E57*$G$304/113,0)),"??")))</f>
        <v>31</v>
      </c>
      <c r="G57" s="75">
        <v>8</v>
      </c>
      <c r="H57" s="75">
        <v>8</v>
      </c>
      <c r="I57" s="75">
        <v>8</v>
      </c>
      <c r="J57" s="75">
        <v>8</v>
      </c>
      <c r="K57" s="75">
        <v>8</v>
      </c>
      <c r="L57" s="75">
        <v>8</v>
      </c>
      <c r="M57" s="75">
        <v>8</v>
      </c>
      <c r="N57" s="75">
        <v>8</v>
      </c>
      <c r="O57" s="75">
        <v>8</v>
      </c>
      <c r="P57" s="75">
        <f>SUM(G57:O57)</f>
        <v>72</v>
      </c>
      <c r="Q57" s="75">
        <v>8</v>
      </c>
      <c r="R57" s="75">
        <v>8</v>
      </c>
      <c r="S57" s="75">
        <v>8</v>
      </c>
      <c r="T57" s="75">
        <v>8</v>
      </c>
      <c r="U57" s="75">
        <v>8</v>
      </c>
      <c r="V57" s="75">
        <v>8</v>
      </c>
      <c r="W57" s="75">
        <v>8</v>
      </c>
      <c r="X57" s="75">
        <v>8</v>
      </c>
      <c r="Y57" s="75">
        <v>8</v>
      </c>
      <c r="Z57" s="75">
        <f>SUM(Q57:Y57)</f>
        <v>72</v>
      </c>
      <c r="AA57" s="75">
        <f>P57+Z57</f>
        <v>144</v>
      </c>
      <c r="AB57" s="55">
        <f>AA57-(0.5*(IF(C57="B",IF((E57*$G$302/113)&gt;36,36,(E57*$G$302/113)),IF(C57="W",IF((E57*$G$303/113)&gt;36,36,(E57*$G$302/113)),
IF(C57="R",IF((E57*$G$304/113)&gt;40,40,(E57*$G$304/113)),"??")))))</f>
        <v>128.69734513274335</v>
      </c>
    </row>
    <row r="58" spans="1:29" ht="17" hidden="1" customHeight="1" x14ac:dyDescent="0.25">
      <c r="A58" s="11">
        <v>53</v>
      </c>
      <c r="B58" s="77" t="s">
        <v>262</v>
      </c>
      <c r="C58" s="74" t="s">
        <v>35</v>
      </c>
      <c r="D58" s="74"/>
      <c r="E58" s="49">
        <v>26.2</v>
      </c>
      <c r="F58" s="51">
        <f>IF(C58="B",IF(ROUND(E58*$G$302/113,0)&gt;36,36,ROUND(E58*$G$302/113,0)),IF(C58="W",IF(ROUND(E58*$G$303/113,0)&gt;36,36,ROUND(E58*$G$302/113,0)),
IF(C58="R",IF(ROUND(E58*$G$304/113,0)&gt;40,40,ROUND(E58*$G$304/113,0)),"??")))</f>
        <v>31</v>
      </c>
      <c r="G58" s="75">
        <v>8</v>
      </c>
      <c r="H58" s="75">
        <v>8</v>
      </c>
      <c r="I58" s="75">
        <v>8</v>
      </c>
      <c r="J58" s="75">
        <v>8</v>
      </c>
      <c r="K58" s="75">
        <v>8</v>
      </c>
      <c r="L58" s="75">
        <v>8</v>
      </c>
      <c r="M58" s="75">
        <v>8</v>
      </c>
      <c r="N58" s="75">
        <v>8</v>
      </c>
      <c r="O58" s="75">
        <v>8</v>
      </c>
      <c r="P58" s="75">
        <f>SUM(G58:O58)</f>
        <v>72</v>
      </c>
      <c r="Q58" s="75">
        <v>8</v>
      </c>
      <c r="R58" s="75">
        <v>8</v>
      </c>
      <c r="S58" s="75">
        <v>8</v>
      </c>
      <c r="T58" s="75">
        <v>8</v>
      </c>
      <c r="U58" s="75">
        <v>8</v>
      </c>
      <c r="V58" s="75">
        <v>8</v>
      </c>
      <c r="W58" s="75">
        <v>8</v>
      </c>
      <c r="X58" s="75">
        <v>8</v>
      </c>
      <c r="Y58" s="75">
        <v>8</v>
      </c>
      <c r="Z58" s="75">
        <f>SUM(Q58:Y58)</f>
        <v>72</v>
      </c>
      <c r="AA58" s="75">
        <f>P58+Z58</f>
        <v>144</v>
      </c>
      <c r="AB58" s="55">
        <f>AA58-(0.5*(IF(C58="B",IF((E58*$G$302/113)&gt;36,36,(E58*$G$302/113)),IF(C58="W",IF((E58*$G$303/113)&gt;36,36,(E58*$G$302/113)),
IF(C58="R",IF((E58*$G$304/113)&gt;40,40,(E58*$G$304/113)),"??")))))</f>
        <v>128.69734513274335</v>
      </c>
    </row>
    <row r="59" spans="1:29" ht="17" hidden="1" customHeight="1" x14ac:dyDescent="0.25">
      <c r="A59" s="12">
        <v>54</v>
      </c>
      <c r="B59" s="77" t="s">
        <v>173</v>
      </c>
      <c r="C59" s="74" t="s">
        <v>35</v>
      </c>
      <c r="D59" s="74"/>
      <c r="E59" s="49">
        <v>26</v>
      </c>
      <c r="F59" s="51">
        <f>IF(C59="B",IF(ROUND(E59*$G$302/113,0)&gt;36,36,ROUND(E59*$G$302/113,0)),IF(C59="W",IF(ROUND(E59*$G$303/113,0)&gt;36,36,ROUND(E59*$G$302/113,0)),
IF(C59="R",IF(ROUND(E59*$G$304/113,0)&gt;40,40,ROUND(E59*$G$304/113,0)),"??")))</f>
        <v>30</v>
      </c>
      <c r="G59" s="75">
        <v>8</v>
      </c>
      <c r="H59" s="75">
        <v>8</v>
      </c>
      <c r="I59" s="75">
        <v>8</v>
      </c>
      <c r="J59" s="75">
        <v>8</v>
      </c>
      <c r="K59" s="75">
        <v>8</v>
      </c>
      <c r="L59" s="75">
        <v>8</v>
      </c>
      <c r="M59" s="75">
        <v>8</v>
      </c>
      <c r="N59" s="75">
        <v>8</v>
      </c>
      <c r="O59" s="75">
        <v>8</v>
      </c>
      <c r="P59" s="75">
        <f>SUM(G59:O59)</f>
        <v>72</v>
      </c>
      <c r="Q59" s="75">
        <v>8</v>
      </c>
      <c r="R59" s="75">
        <v>8</v>
      </c>
      <c r="S59" s="75">
        <v>8</v>
      </c>
      <c r="T59" s="75">
        <v>8</v>
      </c>
      <c r="U59" s="75">
        <v>8</v>
      </c>
      <c r="V59" s="75">
        <v>8</v>
      </c>
      <c r="W59" s="75">
        <v>8</v>
      </c>
      <c r="X59" s="75">
        <v>8</v>
      </c>
      <c r="Y59" s="75">
        <v>8</v>
      </c>
      <c r="Z59" s="75">
        <f>SUM(Q59:Y59)</f>
        <v>72</v>
      </c>
      <c r="AA59" s="75">
        <f>P59+Z59</f>
        <v>144</v>
      </c>
      <c r="AB59" s="55">
        <f>AA59-(0.5*(IF(C59="B",IF((E59*$G$302/113)&gt;36,36,(E59*$G$302/113)),IF(C59="W",IF((E59*$G$303/113)&gt;36,36,(E59*$G$302/113)),
IF(C59="R",IF((E59*$G$304/113)&gt;40,40,(E59*$G$304/113)),"??")))))</f>
        <v>128.81415929203541</v>
      </c>
    </row>
    <row r="60" spans="1:29" ht="17" hidden="1" customHeight="1" x14ac:dyDescent="0.25">
      <c r="A60" s="11">
        <v>55</v>
      </c>
      <c r="B60" s="78" t="s">
        <v>247</v>
      </c>
      <c r="C60" s="74" t="s">
        <v>36</v>
      </c>
      <c r="D60" s="76"/>
      <c r="E60" s="49">
        <v>25.7</v>
      </c>
      <c r="F60" s="51">
        <f>IF(C60="B",IF(ROUND(E60*$G$302/113,0)&gt;36,36,ROUND(E60*$G$302/113,0)),IF(C60="W",IF(ROUND(E60*$G$303/113,0)&gt;36,36,ROUND(E60*$G$302/113,0)),
IF(C60="R",IF(ROUND(E60*$G$304/113,0)&gt;40,40,ROUND(E60*$G$304/113,0)),"??")))</f>
        <v>30</v>
      </c>
      <c r="G60" s="75">
        <v>8</v>
      </c>
      <c r="H60" s="75">
        <v>8</v>
      </c>
      <c r="I60" s="75">
        <v>8</v>
      </c>
      <c r="J60" s="75">
        <v>8</v>
      </c>
      <c r="K60" s="75">
        <v>8</v>
      </c>
      <c r="L60" s="75">
        <v>8</v>
      </c>
      <c r="M60" s="75">
        <v>8</v>
      </c>
      <c r="N60" s="75">
        <v>8</v>
      </c>
      <c r="O60" s="75">
        <v>8</v>
      </c>
      <c r="P60" s="75">
        <f>SUM(G60:O60)</f>
        <v>72</v>
      </c>
      <c r="Q60" s="75">
        <v>8</v>
      </c>
      <c r="R60" s="75">
        <v>8</v>
      </c>
      <c r="S60" s="75">
        <v>8</v>
      </c>
      <c r="T60" s="75">
        <v>8</v>
      </c>
      <c r="U60" s="75">
        <v>8</v>
      </c>
      <c r="V60" s="75">
        <v>8</v>
      </c>
      <c r="W60" s="75">
        <v>8</v>
      </c>
      <c r="X60" s="75">
        <v>8</v>
      </c>
      <c r="Y60" s="75">
        <v>8</v>
      </c>
      <c r="Z60" s="75">
        <f>SUM(Q60:Y60)</f>
        <v>72</v>
      </c>
      <c r="AA60" s="75">
        <f>P60+Z60</f>
        <v>144</v>
      </c>
      <c r="AB60" s="55">
        <f>AA60-(0.5*(IF(C60="B",IF((E60*$G$302/113)&gt;36,36,(E60*$G$302/113)),IF(C60="W",IF((E60*$G$303/113)&gt;36,36,(E60*$G$302/113)),
IF(C60="R",IF((E60*$G$304/113)&gt;40,40,(E60*$G$304/113)),"??")))))</f>
        <v>128.98938053097345</v>
      </c>
    </row>
    <row r="61" spans="1:29" ht="17" hidden="1" customHeight="1" x14ac:dyDescent="0.25">
      <c r="A61" s="12">
        <v>56</v>
      </c>
      <c r="B61" s="78" t="s">
        <v>138</v>
      </c>
      <c r="C61" s="74" t="s">
        <v>35</v>
      </c>
      <c r="D61" s="76"/>
      <c r="E61" s="49">
        <v>24.2</v>
      </c>
      <c r="F61" s="51">
        <f>IF(C61="B",IF(ROUND(E61*$G$302/113,0)&gt;36,36,ROUND(E61*$G$302/113,0)),IF(C61="W",IF(ROUND(E61*$G$303/113,0)&gt;36,36,ROUND(E61*$G$302/113,0)),
IF(C61="R",IF(ROUND(E61*$G$304/113,0)&gt;40,40,ROUND(E61*$G$304/113,0)),"??")))</f>
        <v>28</v>
      </c>
      <c r="G61" s="75">
        <v>8</v>
      </c>
      <c r="H61" s="75">
        <v>8</v>
      </c>
      <c r="I61" s="75">
        <v>8</v>
      </c>
      <c r="J61" s="75">
        <v>8</v>
      </c>
      <c r="K61" s="75">
        <v>8</v>
      </c>
      <c r="L61" s="75">
        <v>8</v>
      </c>
      <c r="M61" s="75">
        <v>8</v>
      </c>
      <c r="N61" s="75">
        <v>8</v>
      </c>
      <c r="O61" s="75">
        <v>8</v>
      </c>
      <c r="P61" s="75">
        <f>SUM(G61:O61)</f>
        <v>72</v>
      </c>
      <c r="Q61" s="75">
        <v>8</v>
      </c>
      <c r="R61" s="75">
        <v>8</v>
      </c>
      <c r="S61" s="75">
        <v>8</v>
      </c>
      <c r="T61" s="75">
        <v>8</v>
      </c>
      <c r="U61" s="75">
        <v>8</v>
      </c>
      <c r="V61" s="75">
        <v>8</v>
      </c>
      <c r="W61" s="75">
        <v>8</v>
      </c>
      <c r="X61" s="75">
        <v>8</v>
      </c>
      <c r="Y61" s="75">
        <v>8</v>
      </c>
      <c r="Z61" s="75">
        <f>SUM(Q61:Y61)</f>
        <v>72</v>
      </c>
      <c r="AA61" s="75">
        <f>P61+Z61</f>
        <v>144</v>
      </c>
      <c r="AB61" s="55">
        <f>AA61-(0.5*(IF(C61="B",IF((E61*$G$302/113)&gt;36,36,(E61*$G$302/113)),IF(C61="W",IF((E61*$G$303/113)&gt;36,36,(E61*$G$302/113)),
IF(C61="R",IF((E61*$G$304/113)&gt;40,40,(E61*$G$304/113)),"??")))))</f>
        <v>129.86548672566371</v>
      </c>
    </row>
    <row r="62" spans="1:29" ht="17" hidden="1" customHeight="1" x14ac:dyDescent="0.25">
      <c r="A62" s="11">
        <v>57</v>
      </c>
      <c r="B62" s="77" t="s">
        <v>180</v>
      </c>
      <c r="C62" s="74" t="s">
        <v>35</v>
      </c>
      <c r="D62" s="74"/>
      <c r="E62" s="49">
        <v>24.1</v>
      </c>
      <c r="F62" s="51">
        <f>IF(C62="B",IF(ROUND(E62*$G$302/113,0)&gt;36,36,ROUND(E62*$G$302/113,0)),IF(C62="W",IF(ROUND(E62*$G$303/113,0)&gt;36,36,ROUND(E62*$G$302/113,0)),
IF(C62="R",IF(ROUND(E62*$G$304/113,0)&gt;40,40,ROUND(E62*$G$304/113,0)),"??")))</f>
        <v>28</v>
      </c>
      <c r="G62" s="75">
        <v>8</v>
      </c>
      <c r="H62" s="75">
        <v>8</v>
      </c>
      <c r="I62" s="75">
        <v>8</v>
      </c>
      <c r="J62" s="75">
        <v>8</v>
      </c>
      <c r="K62" s="75">
        <v>8</v>
      </c>
      <c r="L62" s="75">
        <v>8</v>
      </c>
      <c r="M62" s="75">
        <v>8</v>
      </c>
      <c r="N62" s="75">
        <v>8</v>
      </c>
      <c r="O62" s="75">
        <v>8</v>
      </c>
      <c r="P62" s="75">
        <f>SUM(G62:O62)</f>
        <v>72</v>
      </c>
      <c r="Q62" s="75">
        <v>8</v>
      </c>
      <c r="R62" s="75">
        <v>8</v>
      </c>
      <c r="S62" s="75">
        <v>8</v>
      </c>
      <c r="T62" s="75">
        <v>8</v>
      </c>
      <c r="U62" s="75">
        <v>8</v>
      </c>
      <c r="V62" s="75">
        <v>8</v>
      </c>
      <c r="W62" s="75">
        <v>8</v>
      </c>
      <c r="X62" s="75">
        <v>8</v>
      </c>
      <c r="Y62" s="75">
        <v>8</v>
      </c>
      <c r="Z62" s="75">
        <f>SUM(Q62:Y62)</f>
        <v>72</v>
      </c>
      <c r="AA62" s="75">
        <f>P62+Z62</f>
        <v>144</v>
      </c>
      <c r="AB62" s="55">
        <f>AA62-(0.5*(IF(C62="B",IF((E62*$G$302/113)&gt;36,36,(E62*$G$302/113)),IF(C62="W",IF((E62*$G$303/113)&gt;36,36,(E62*$G$302/113)),
IF(C62="R",IF((E62*$G$304/113)&gt;40,40,(E62*$G$304/113)),"??")))))</f>
        <v>129.92389380530975</v>
      </c>
      <c r="AC62" s="7"/>
    </row>
    <row r="63" spans="1:29" ht="17" hidden="1" customHeight="1" x14ac:dyDescent="0.25">
      <c r="A63" s="12">
        <v>58</v>
      </c>
      <c r="B63" s="77" t="s">
        <v>253</v>
      </c>
      <c r="C63" s="74" t="s">
        <v>36</v>
      </c>
      <c r="D63" s="74"/>
      <c r="E63" s="49">
        <v>24.1</v>
      </c>
      <c r="F63" s="51">
        <f>IF(C63="B",IF(ROUND(E63*$G$302/113,0)&gt;36,36,ROUND(E63*$G$302/113,0)),IF(C63="W",IF(ROUND(E63*$G$303/113,0)&gt;36,36,ROUND(E63*$G$302/113,0)),
IF(C63="R",IF(ROUND(E63*$G$304/113,0)&gt;40,40,ROUND(E63*$G$304/113,0)),"??")))</f>
        <v>28</v>
      </c>
      <c r="G63" s="75">
        <v>8</v>
      </c>
      <c r="H63" s="75">
        <v>8</v>
      </c>
      <c r="I63" s="75">
        <v>8</v>
      </c>
      <c r="J63" s="75">
        <v>8</v>
      </c>
      <c r="K63" s="75">
        <v>8</v>
      </c>
      <c r="L63" s="75">
        <v>8</v>
      </c>
      <c r="M63" s="75">
        <v>8</v>
      </c>
      <c r="N63" s="75">
        <v>8</v>
      </c>
      <c r="O63" s="75">
        <v>8</v>
      </c>
      <c r="P63" s="75">
        <f>SUM(G63:O63)</f>
        <v>72</v>
      </c>
      <c r="Q63" s="75">
        <v>8</v>
      </c>
      <c r="R63" s="75">
        <v>8</v>
      </c>
      <c r="S63" s="75">
        <v>8</v>
      </c>
      <c r="T63" s="75">
        <v>8</v>
      </c>
      <c r="U63" s="75">
        <v>8</v>
      </c>
      <c r="V63" s="75">
        <v>8</v>
      </c>
      <c r="W63" s="75">
        <v>8</v>
      </c>
      <c r="X63" s="75">
        <v>8</v>
      </c>
      <c r="Y63" s="75">
        <v>8</v>
      </c>
      <c r="Z63" s="75">
        <f>SUM(Q63:Y63)</f>
        <v>72</v>
      </c>
      <c r="AA63" s="75">
        <f>P63+Z63</f>
        <v>144</v>
      </c>
      <c r="AB63" s="55">
        <f>AA63-(0.5*(IF(C63="B",IF((E63*$G$302/113)&gt;36,36,(E63*$G$302/113)),IF(C63="W",IF((E63*$G$303/113)&gt;36,36,(E63*$G$302/113)),
IF(C63="R",IF((E63*$G$304/113)&gt;40,40,(E63*$G$304/113)),"??")))))</f>
        <v>129.92389380530975</v>
      </c>
    </row>
    <row r="64" spans="1:29" ht="17" hidden="1" customHeight="1" x14ac:dyDescent="0.25">
      <c r="A64" s="11">
        <v>59</v>
      </c>
      <c r="B64" s="77" t="s">
        <v>88</v>
      </c>
      <c r="C64" s="74" t="s">
        <v>35</v>
      </c>
      <c r="D64" s="74"/>
      <c r="E64" s="49">
        <v>24</v>
      </c>
      <c r="F64" s="51">
        <f>IF(C64="B",IF(ROUND(E64*$G$302/113,0)&gt;36,36,ROUND(E64*$G$302/113,0)),IF(C64="W",IF(ROUND(E64*$G$303/113,0)&gt;36,36,ROUND(E64*$G$302/113,0)),
IF(C64="R",IF(ROUND(E64*$G$304/113,0)&gt;40,40,ROUND(E64*$G$304/113,0)),"??")))</f>
        <v>28</v>
      </c>
      <c r="G64" s="75">
        <v>8</v>
      </c>
      <c r="H64" s="75">
        <v>8</v>
      </c>
      <c r="I64" s="75">
        <v>8</v>
      </c>
      <c r="J64" s="75">
        <v>8</v>
      </c>
      <c r="K64" s="75">
        <v>8</v>
      </c>
      <c r="L64" s="75">
        <v>8</v>
      </c>
      <c r="M64" s="75">
        <v>8</v>
      </c>
      <c r="N64" s="75">
        <v>8</v>
      </c>
      <c r="O64" s="75">
        <v>8</v>
      </c>
      <c r="P64" s="75">
        <f>SUM(G64:O64)</f>
        <v>72</v>
      </c>
      <c r="Q64" s="75">
        <v>8</v>
      </c>
      <c r="R64" s="75">
        <v>8</v>
      </c>
      <c r="S64" s="75">
        <v>8</v>
      </c>
      <c r="T64" s="75">
        <v>8</v>
      </c>
      <c r="U64" s="75">
        <v>8</v>
      </c>
      <c r="V64" s="75">
        <v>8</v>
      </c>
      <c r="W64" s="75">
        <v>8</v>
      </c>
      <c r="X64" s="75">
        <v>8</v>
      </c>
      <c r="Y64" s="75">
        <v>8</v>
      </c>
      <c r="Z64" s="75">
        <f>SUM(Q64:Y64)</f>
        <v>72</v>
      </c>
      <c r="AA64" s="75">
        <f>P64+Z64</f>
        <v>144</v>
      </c>
      <c r="AB64" s="55">
        <f>AA64-(0.5*(IF(C64="B",IF((E64*$G$302/113)&gt;36,36,(E64*$G$302/113)),IF(C64="W",IF((E64*$G$303/113)&gt;36,36,(E64*$G$302/113)),
IF(C64="R",IF((E64*$G$304/113)&gt;40,40,(E64*$G$304/113)),"??")))))</f>
        <v>129.98230088495575</v>
      </c>
      <c r="AC64" s="7"/>
    </row>
    <row r="65" spans="1:29" ht="17" hidden="1" customHeight="1" x14ac:dyDescent="0.25">
      <c r="A65" s="12">
        <v>60</v>
      </c>
      <c r="B65" s="78" t="s">
        <v>307</v>
      </c>
      <c r="C65" s="74" t="s">
        <v>35</v>
      </c>
      <c r="D65" s="121"/>
      <c r="E65" s="122"/>
      <c r="F65" s="51">
        <f>IF(C65="B",IF(ROUND(E65*$G$302/113,0)&gt;36,36,ROUND(E65*$G$302/113,0)),IF(C65="W",IF(ROUND(E65*$G$303/113,0)&gt;36,36,ROUND(E65*$G$302/113,0)),
IF(C65="R",IF(ROUND(E65*$G$304/113,0)&gt;40,40,ROUND(E65*$G$304/113,0)),"??")))</f>
        <v>0</v>
      </c>
      <c r="G65" s="75">
        <v>8</v>
      </c>
      <c r="H65" s="75">
        <v>8</v>
      </c>
      <c r="I65" s="75">
        <v>8</v>
      </c>
      <c r="J65" s="75">
        <v>8</v>
      </c>
      <c r="K65" s="75">
        <v>8</v>
      </c>
      <c r="L65" s="75">
        <v>8</v>
      </c>
      <c r="M65" s="75">
        <v>8</v>
      </c>
      <c r="N65" s="75">
        <v>8</v>
      </c>
      <c r="O65" s="75">
        <v>8</v>
      </c>
      <c r="P65" s="75">
        <f>SUM(G65:O65)</f>
        <v>72</v>
      </c>
      <c r="Q65" s="75">
        <v>8</v>
      </c>
      <c r="R65" s="75">
        <v>8</v>
      </c>
      <c r="S65" s="75">
        <v>8</v>
      </c>
      <c r="T65" s="75">
        <v>8</v>
      </c>
      <c r="U65" s="75">
        <v>8</v>
      </c>
      <c r="V65" s="75">
        <v>8</v>
      </c>
      <c r="W65" s="75">
        <v>8</v>
      </c>
      <c r="X65" s="75">
        <v>8</v>
      </c>
      <c r="Y65" s="75">
        <v>8</v>
      </c>
      <c r="Z65" s="75">
        <f>SUM(Q65:Y65)</f>
        <v>72</v>
      </c>
      <c r="AA65" s="75">
        <f>P65+Z65</f>
        <v>144</v>
      </c>
      <c r="AB65" s="55">
        <f>AA65-14</f>
        <v>130</v>
      </c>
    </row>
    <row r="66" spans="1:29" ht="17" hidden="1" customHeight="1" x14ac:dyDescent="0.25">
      <c r="A66" s="11">
        <v>61</v>
      </c>
      <c r="B66" s="78" t="s">
        <v>76</v>
      </c>
      <c r="C66" s="74" t="s">
        <v>36</v>
      </c>
      <c r="D66" s="76"/>
      <c r="E66" s="49">
        <v>23.9</v>
      </c>
      <c r="F66" s="51">
        <f>IF(C66="B",IF(ROUND(E66*$G$302/113,0)&gt;36,36,ROUND(E66*$G$302/113,0)),IF(C66="W",IF(ROUND(E66*$G$303/113,0)&gt;36,36,ROUND(E66*$G$302/113,0)),
IF(C66="R",IF(ROUND(E66*$G$304/113,0)&gt;40,40,ROUND(E66*$G$304/113,0)),"??")))</f>
        <v>28</v>
      </c>
      <c r="G66" s="75">
        <v>8</v>
      </c>
      <c r="H66" s="75">
        <v>8</v>
      </c>
      <c r="I66" s="75">
        <v>8</v>
      </c>
      <c r="J66" s="75">
        <v>8</v>
      </c>
      <c r="K66" s="75">
        <v>8</v>
      </c>
      <c r="L66" s="75">
        <v>8</v>
      </c>
      <c r="M66" s="75">
        <v>8</v>
      </c>
      <c r="N66" s="75">
        <v>8</v>
      </c>
      <c r="O66" s="75">
        <v>8</v>
      </c>
      <c r="P66" s="75">
        <f>SUM(G66:O66)</f>
        <v>72</v>
      </c>
      <c r="Q66" s="75">
        <v>8</v>
      </c>
      <c r="R66" s="75">
        <v>8</v>
      </c>
      <c r="S66" s="75">
        <v>8</v>
      </c>
      <c r="T66" s="75">
        <v>8</v>
      </c>
      <c r="U66" s="75">
        <v>8</v>
      </c>
      <c r="V66" s="75">
        <v>8</v>
      </c>
      <c r="W66" s="75">
        <v>8</v>
      </c>
      <c r="X66" s="75">
        <v>8</v>
      </c>
      <c r="Y66" s="75">
        <v>8</v>
      </c>
      <c r="Z66" s="75">
        <f>SUM(Q66:Y66)</f>
        <v>72</v>
      </c>
      <c r="AA66" s="75">
        <f>P66+Z66</f>
        <v>144</v>
      </c>
      <c r="AB66" s="55">
        <f>AA66-(0.5*(IF(C66="B",IF((E66*$G$302/113)&gt;36,36,(E66*$G$302/113)),IF(C66="W",IF((E66*$G$303/113)&gt;36,36,(E66*$G$302/113)),
IF(C66="R",IF((E66*$G$304/113)&gt;40,40,(E66*$G$304/113)),"??")))))</f>
        <v>130.04070796460178</v>
      </c>
      <c r="AC66" s="7"/>
    </row>
    <row r="67" spans="1:29" ht="17" hidden="1" customHeight="1" x14ac:dyDescent="0.25">
      <c r="A67" s="12">
        <v>62</v>
      </c>
      <c r="B67" s="77" t="s">
        <v>175</v>
      </c>
      <c r="C67" s="74" t="s">
        <v>35</v>
      </c>
      <c r="D67" s="74"/>
      <c r="E67" s="49">
        <v>23.6</v>
      </c>
      <c r="F67" s="51">
        <f>IF(C67="B",IF(ROUND(E67*$G$302/113,0)&gt;36,36,ROUND(E67*$G$302/113,0)),IF(C67="W",IF(ROUND(E67*$G$303/113,0)&gt;36,36,ROUND(E67*$G$302/113,0)),
IF(C67="R",IF(ROUND(E67*$G$304/113,0)&gt;40,40,ROUND(E67*$G$304/113,0)),"??")))</f>
        <v>28</v>
      </c>
      <c r="G67" s="75">
        <v>8</v>
      </c>
      <c r="H67" s="75">
        <v>8</v>
      </c>
      <c r="I67" s="75">
        <v>8</v>
      </c>
      <c r="J67" s="75">
        <v>8</v>
      </c>
      <c r="K67" s="75">
        <v>8</v>
      </c>
      <c r="L67" s="75">
        <v>8</v>
      </c>
      <c r="M67" s="75">
        <v>8</v>
      </c>
      <c r="N67" s="75">
        <v>8</v>
      </c>
      <c r="O67" s="75">
        <v>8</v>
      </c>
      <c r="P67" s="75">
        <f>SUM(G67:O67)</f>
        <v>72</v>
      </c>
      <c r="Q67" s="75">
        <v>8</v>
      </c>
      <c r="R67" s="75">
        <v>8</v>
      </c>
      <c r="S67" s="75">
        <v>8</v>
      </c>
      <c r="T67" s="75">
        <v>8</v>
      </c>
      <c r="U67" s="75">
        <v>8</v>
      </c>
      <c r="V67" s="75">
        <v>8</v>
      </c>
      <c r="W67" s="75">
        <v>8</v>
      </c>
      <c r="X67" s="75">
        <v>8</v>
      </c>
      <c r="Y67" s="75">
        <v>8</v>
      </c>
      <c r="Z67" s="75">
        <f>SUM(Q67:Y67)</f>
        <v>72</v>
      </c>
      <c r="AA67" s="75">
        <f>P67+Z67</f>
        <v>144</v>
      </c>
      <c r="AB67" s="55">
        <f>AA67-(0.5*(IF(C67="B",IF((E67*$G$302/113)&gt;36,36,(E67*$G$302/113)),IF(C67="W",IF((E67*$G$303/113)&gt;36,36,(E67*$G$302/113)),
IF(C67="R",IF((E67*$G$304/113)&gt;40,40,(E67*$G$304/113)),"??")))))</f>
        <v>130.21592920353982</v>
      </c>
      <c r="AC67" s="7"/>
    </row>
    <row r="68" spans="1:29" ht="17" hidden="1" customHeight="1" x14ac:dyDescent="0.25">
      <c r="A68" s="11">
        <v>63</v>
      </c>
      <c r="B68" s="77" t="s">
        <v>106</v>
      </c>
      <c r="C68" s="74" t="s">
        <v>35</v>
      </c>
      <c r="D68" s="74"/>
      <c r="E68" s="49">
        <v>23.6</v>
      </c>
      <c r="F68" s="51">
        <f>IF(C68="B",IF(ROUND(E68*$G$302/113,0)&gt;36,36,ROUND(E68*$G$302/113,0)),IF(C68="W",IF(ROUND(E68*$G$303/113,0)&gt;36,36,ROUND(E68*$G$302/113,0)),
IF(C68="R",IF(ROUND(E68*$G$304/113,0)&gt;40,40,ROUND(E68*$G$304/113,0)),"??")))</f>
        <v>28</v>
      </c>
      <c r="G68" s="75">
        <v>8</v>
      </c>
      <c r="H68" s="75">
        <v>8</v>
      </c>
      <c r="I68" s="75">
        <v>8</v>
      </c>
      <c r="J68" s="75">
        <v>8</v>
      </c>
      <c r="K68" s="75">
        <v>8</v>
      </c>
      <c r="L68" s="75">
        <v>8</v>
      </c>
      <c r="M68" s="75">
        <v>8</v>
      </c>
      <c r="N68" s="75">
        <v>8</v>
      </c>
      <c r="O68" s="75">
        <v>8</v>
      </c>
      <c r="P68" s="75">
        <f>SUM(G68:O68)</f>
        <v>72</v>
      </c>
      <c r="Q68" s="75">
        <v>8</v>
      </c>
      <c r="R68" s="75">
        <v>8</v>
      </c>
      <c r="S68" s="75">
        <v>8</v>
      </c>
      <c r="T68" s="75">
        <v>8</v>
      </c>
      <c r="U68" s="75">
        <v>8</v>
      </c>
      <c r="V68" s="75">
        <v>8</v>
      </c>
      <c r="W68" s="75">
        <v>8</v>
      </c>
      <c r="X68" s="75">
        <v>8</v>
      </c>
      <c r="Y68" s="75">
        <v>8</v>
      </c>
      <c r="Z68" s="75">
        <f>SUM(Q68:Y68)</f>
        <v>72</v>
      </c>
      <c r="AA68" s="75">
        <f>P68+Z68</f>
        <v>144</v>
      </c>
      <c r="AB68" s="55">
        <f>AA68-(0.5*(IF(C68="B",IF((E68*$G$302/113)&gt;36,36,(E68*$G$302/113)),IF(C68="W",IF((E68*$G$303/113)&gt;36,36,(E68*$G$302/113)),
IF(C68="R",IF((E68*$G$304/113)&gt;40,40,(E68*$G$304/113)),"??")))))</f>
        <v>130.21592920353982</v>
      </c>
      <c r="AC68" s="7"/>
    </row>
    <row r="69" spans="1:29" ht="17" hidden="1" customHeight="1" x14ac:dyDescent="0.25">
      <c r="A69" s="12">
        <v>64</v>
      </c>
      <c r="B69" s="78" t="s">
        <v>318</v>
      </c>
      <c r="C69" s="74" t="s">
        <v>35</v>
      </c>
      <c r="D69" s="76"/>
      <c r="E69" s="49">
        <v>23.5</v>
      </c>
      <c r="F69" s="51">
        <f>IF(C69="B",IF(ROUND(E69*$G$302/113,0)&gt;36,36,ROUND(E69*$G$302/113,0)),IF(C69="W",IF(ROUND(E69*$G$303/113,0)&gt;36,36,ROUND(E69*$G$302/113,0)),
IF(C69="R",IF(ROUND(E69*$G$304/113,0)&gt;40,40,ROUND(E69*$G$304/113,0)),"??")))</f>
        <v>27</v>
      </c>
      <c r="G69" s="75">
        <v>8</v>
      </c>
      <c r="H69" s="75">
        <v>8</v>
      </c>
      <c r="I69" s="75">
        <v>8</v>
      </c>
      <c r="J69" s="75">
        <v>8</v>
      </c>
      <c r="K69" s="75">
        <v>8</v>
      </c>
      <c r="L69" s="75">
        <v>8</v>
      </c>
      <c r="M69" s="75">
        <v>8</v>
      </c>
      <c r="N69" s="75">
        <v>8</v>
      </c>
      <c r="O69" s="75">
        <v>8</v>
      </c>
      <c r="P69" s="75">
        <f>SUM(G69:O69)</f>
        <v>72</v>
      </c>
      <c r="Q69" s="75">
        <v>8</v>
      </c>
      <c r="R69" s="75">
        <v>8</v>
      </c>
      <c r="S69" s="75">
        <v>8</v>
      </c>
      <c r="T69" s="75">
        <v>8</v>
      </c>
      <c r="U69" s="75">
        <v>8</v>
      </c>
      <c r="V69" s="75">
        <v>8</v>
      </c>
      <c r="W69" s="75">
        <v>8</v>
      </c>
      <c r="X69" s="75">
        <v>8</v>
      </c>
      <c r="Y69" s="75">
        <v>8</v>
      </c>
      <c r="Z69" s="75">
        <f>SUM(Q69:Y69)</f>
        <v>72</v>
      </c>
      <c r="AA69" s="75">
        <f>P69+Z69</f>
        <v>144</v>
      </c>
      <c r="AB69" s="55">
        <f>AA69-(0.5*(IF(C69="B",IF((E69*$G$302/113)&gt;36,36,(E69*$G$302/113)),IF(C69="W",IF((E69*$G$303/113)&gt;36,36,(E69*$G$302/113)),
IF(C69="R",IF((E69*$G$304/113)&gt;40,40,(E69*$G$304/113)),"??")))))</f>
        <v>130.27433628318585</v>
      </c>
      <c r="AC69" s="7"/>
    </row>
    <row r="70" spans="1:29" ht="17" hidden="1" customHeight="1" x14ac:dyDescent="0.25">
      <c r="A70" s="11">
        <v>65</v>
      </c>
      <c r="B70" s="77" t="s">
        <v>259</v>
      </c>
      <c r="C70" s="74" t="s">
        <v>35</v>
      </c>
      <c r="D70" s="74"/>
      <c r="E70" s="49">
        <v>23.5</v>
      </c>
      <c r="F70" s="51">
        <f>IF(C70="B",IF(ROUND(E70*$G$302/113,0)&gt;36,36,ROUND(E70*$G$302/113,0)),IF(C70="W",IF(ROUND(E70*$G$303/113,0)&gt;36,36,ROUND(E70*$G$302/113,0)),
IF(C70="R",IF(ROUND(E70*$G$304/113,0)&gt;40,40,ROUND(E70*$G$304/113,0)),"??")))</f>
        <v>27</v>
      </c>
      <c r="G70" s="75">
        <v>8</v>
      </c>
      <c r="H70" s="75">
        <v>8</v>
      </c>
      <c r="I70" s="75">
        <v>8</v>
      </c>
      <c r="J70" s="75">
        <v>8</v>
      </c>
      <c r="K70" s="75">
        <v>8</v>
      </c>
      <c r="L70" s="75">
        <v>8</v>
      </c>
      <c r="M70" s="75">
        <v>8</v>
      </c>
      <c r="N70" s="75">
        <v>8</v>
      </c>
      <c r="O70" s="75">
        <v>8</v>
      </c>
      <c r="P70" s="75">
        <f>SUM(G70:O70)</f>
        <v>72</v>
      </c>
      <c r="Q70" s="75">
        <v>8</v>
      </c>
      <c r="R70" s="75">
        <v>8</v>
      </c>
      <c r="S70" s="75">
        <v>8</v>
      </c>
      <c r="T70" s="75">
        <v>8</v>
      </c>
      <c r="U70" s="75">
        <v>8</v>
      </c>
      <c r="V70" s="75">
        <v>8</v>
      </c>
      <c r="W70" s="75">
        <v>8</v>
      </c>
      <c r="X70" s="75">
        <v>8</v>
      </c>
      <c r="Y70" s="75">
        <v>8</v>
      </c>
      <c r="Z70" s="75">
        <f>SUM(Q70:Y70)</f>
        <v>72</v>
      </c>
      <c r="AA70" s="75">
        <f>P70+Z70</f>
        <v>144</v>
      </c>
      <c r="AB70" s="55">
        <f>AA70-(0.5*(IF(C70="B",IF((E70*$G$302/113)&gt;36,36,(E70*$G$302/113)),IF(C70="W",IF((E70*$G$303/113)&gt;36,36,(E70*$G$302/113)),
IF(C70="R",IF((E70*$G$304/113)&gt;40,40,(E70*$G$304/113)),"??")))))</f>
        <v>130.27433628318585</v>
      </c>
    </row>
    <row r="71" spans="1:29" ht="17" hidden="1" customHeight="1" x14ac:dyDescent="0.25">
      <c r="A71" s="12">
        <v>66</v>
      </c>
      <c r="B71" s="78" t="s">
        <v>82</v>
      </c>
      <c r="C71" s="76" t="s">
        <v>35</v>
      </c>
      <c r="D71" s="76"/>
      <c r="E71" s="49">
        <v>23.2</v>
      </c>
      <c r="F71" s="51">
        <f>IF(C71="B",IF(ROUND(E71*$G$302/113,0)&gt;36,36,ROUND(E71*$G$302/113,0)),IF(C71="W",IF(ROUND(E71*$G$303/113,0)&gt;36,36,ROUND(E71*$G$302/113,0)),
IF(C71="R",IF(ROUND(E71*$G$304/113,0)&gt;40,40,ROUND(E71*$G$304/113,0)),"??")))</f>
        <v>27</v>
      </c>
      <c r="G71" s="75">
        <v>8</v>
      </c>
      <c r="H71" s="75">
        <v>8</v>
      </c>
      <c r="I71" s="75">
        <v>8</v>
      </c>
      <c r="J71" s="75">
        <v>8</v>
      </c>
      <c r="K71" s="75">
        <v>8</v>
      </c>
      <c r="L71" s="75">
        <v>8</v>
      </c>
      <c r="M71" s="75">
        <v>8</v>
      </c>
      <c r="N71" s="75">
        <v>8</v>
      </c>
      <c r="O71" s="75">
        <v>8</v>
      </c>
      <c r="P71" s="75">
        <f>SUM(G71:O71)</f>
        <v>72</v>
      </c>
      <c r="Q71" s="75">
        <v>8</v>
      </c>
      <c r="R71" s="75">
        <v>8</v>
      </c>
      <c r="S71" s="75">
        <v>8</v>
      </c>
      <c r="T71" s="75">
        <v>8</v>
      </c>
      <c r="U71" s="75">
        <v>8</v>
      </c>
      <c r="V71" s="75">
        <v>8</v>
      </c>
      <c r="W71" s="75">
        <v>8</v>
      </c>
      <c r="X71" s="75">
        <v>8</v>
      </c>
      <c r="Y71" s="75">
        <v>8</v>
      </c>
      <c r="Z71" s="75">
        <f>SUM(Q71:Y71)</f>
        <v>72</v>
      </c>
      <c r="AA71" s="75">
        <f>P71+Z71</f>
        <v>144</v>
      </c>
      <c r="AB71" s="55">
        <f>AA71-(0.5*(IF(C71="B",IF((E71*$G$302/113)&gt;36,36,(E71*$G$302/113)),IF(C71="W",IF((E71*$G$303/113)&gt;36,36,(E71*$G$302/113)),
IF(C71="R",IF((E71*$G$304/113)&gt;40,40,(E71*$G$304/113)),"??")))))</f>
        <v>130.44955752212388</v>
      </c>
    </row>
    <row r="72" spans="1:29" ht="17" hidden="1" customHeight="1" x14ac:dyDescent="0.25">
      <c r="A72" s="11">
        <v>67</v>
      </c>
      <c r="B72" s="78" t="s">
        <v>83</v>
      </c>
      <c r="C72" s="74" t="s">
        <v>35</v>
      </c>
      <c r="D72" s="76"/>
      <c r="E72" s="49">
        <v>22.9</v>
      </c>
      <c r="F72" s="51">
        <f>IF(C72="B",IF(ROUND(E72*$G$302/113,0)&gt;36,36,ROUND(E72*$G$302/113,0)),IF(C72="W",IF(ROUND(E72*$G$303/113,0)&gt;36,36,ROUND(E72*$G$302/113,0)),
IF(C72="R",IF(ROUND(E72*$G$304/113,0)&gt;40,40,ROUND(E72*$G$304/113,0)),"??")))</f>
        <v>27</v>
      </c>
      <c r="G72" s="75">
        <v>8</v>
      </c>
      <c r="H72" s="75">
        <v>8</v>
      </c>
      <c r="I72" s="75">
        <v>8</v>
      </c>
      <c r="J72" s="75">
        <v>8</v>
      </c>
      <c r="K72" s="75">
        <v>8</v>
      </c>
      <c r="L72" s="75">
        <v>8</v>
      </c>
      <c r="M72" s="75">
        <v>8</v>
      </c>
      <c r="N72" s="75">
        <v>8</v>
      </c>
      <c r="O72" s="75">
        <v>8</v>
      </c>
      <c r="P72" s="75">
        <f>SUM(G72:O72)</f>
        <v>72</v>
      </c>
      <c r="Q72" s="75">
        <v>8</v>
      </c>
      <c r="R72" s="75">
        <v>8</v>
      </c>
      <c r="S72" s="75">
        <v>8</v>
      </c>
      <c r="T72" s="75">
        <v>8</v>
      </c>
      <c r="U72" s="75">
        <v>8</v>
      </c>
      <c r="V72" s="75">
        <v>8</v>
      </c>
      <c r="W72" s="75">
        <v>8</v>
      </c>
      <c r="X72" s="75">
        <v>8</v>
      </c>
      <c r="Y72" s="75">
        <v>8</v>
      </c>
      <c r="Z72" s="75">
        <f>SUM(Q72:Y72)</f>
        <v>72</v>
      </c>
      <c r="AA72" s="75">
        <f>P72+Z72</f>
        <v>144</v>
      </c>
      <c r="AB72" s="55">
        <f>AA72-(0.5*(IF(C72="B",IF((E72*$G$302/113)&gt;36,36,(E72*$G$302/113)),IF(C72="W",IF((E72*$G$303/113)&gt;36,36,(E72*$G$302/113)),
IF(C72="R",IF((E72*$G$304/113)&gt;40,40,(E72*$G$304/113)),"??")))))</f>
        <v>130.62477876106195</v>
      </c>
    </row>
    <row r="73" spans="1:29" ht="17" hidden="1" customHeight="1" x14ac:dyDescent="0.25">
      <c r="A73" s="12">
        <v>68</v>
      </c>
      <c r="B73" s="78" t="s">
        <v>236</v>
      </c>
      <c r="C73" s="74" t="s">
        <v>35</v>
      </c>
      <c r="D73" s="76"/>
      <c r="E73" s="49">
        <v>22.9</v>
      </c>
      <c r="F73" s="51">
        <f>IF(C73="B",IF(ROUND(E73*$G$302/113,0)&gt;36,36,ROUND(E73*$G$302/113,0)),IF(C73="W",IF(ROUND(E73*$G$303/113,0)&gt;36,36,ROUND(E73*$G$302/113,0)),
IF(C73="R",IF(ROUND(E73*$G$304/113,0)&gt;40,40,ROUND(E73*$G$304/113,0)),"??")))</f>
        <v>27</v>
      </c>
      <c r="G73" s="75">
        <v>8</v>
      </c>
      <c r="H73" s="75">
        <v>8</v>
      </c>
      <c r="I73" s="75">
        <v>8</v>
      </c>
      <c r="J73" s="75">
        <v>8</v>
      </c>
      <c r="K73" s="75">
        <v>8</v>
      </c>
      <c r="L73" s="75">
        <v>8</v>
      </c>
      <c r="M73" s="75">
        <v>8</v>
      </c>
      <c r="N73" s="75">
        <v>8</v>
      </c>
      <c r="O73" s="75">
        <v>8</v>
      </c>
      <c r="P73" s="75">
        <f>SUM(G73:O73)</f>
        <v>72</v>
      </c>
      <c r="Q73" s="75">
        <v>8</v>
      </c>
      <c r="R73" s="75">
        <v>8</v>
      </c>
      <c r="S73" s="75">
        <v>8</v>
      </c>
      <c r="T73" s="75">
        <v>8</v>
      </c>
      <c r="U73" s="75">
        <v>8</v>
      </c>
      <c r="V73" s="75">
        <v>8</v>
      </c>
      <c r="W73" s="75">
        <v>8</v>
      </c>
      <c r="X73" s="75">
        <v>8</v>
      </c>
      <c r="Y73" s="75">
        <v>8</v>
      </c>
      <c r="Z73" s="75">
        <f>SUM(Q73:Y73)</f>
        <v>72</v>
      </c>
      <c r="AA73" s="75">
        <f>P73+Z73</f>
        <v>144</v>
      </c>
      <c r="AB73" s="55">
        <f>AA73-(0.5*(IF(C73="B",IF((E73*$G$302/113)&gt;36,36,(E73*$G$302/113)),IF(C73="W",IF((E73*$G$303/113)&gt;36,36,(E73*$G$302/113)),
IF(C73="R",IF((E73*$G$304/113)&gt;40,40,(E73*$G$304/113)),"??")))))</f>
        <v>130.62477876106195</v>
      </c>
    </row>
    <row r="74" spans="1:29" ht="17" hidden="1" customHeight="1" x14ac:dyDescent="0.25">
      <c r="A74" s="11">
        <v>69</v>
      </c>
      <c r="B74" s="78" t="s">
        <v>91</v>
      </c>
      <c r="C74" s="74" t="s">
        <v>35</v>
      </c>
      <c r="D74" s="76"/>
      <c r="E74" s="49">
        <v>22.8</v>
      </c>
      <c r="F74" s="51">
        <f>IF(C74="B",IF(ROUND(E74*$G$302/113,0)&gt;36,36,ROUND(E74*$G$302/113,0)),IF(C74="W",IF(ROUND(E74*$G$303/113,0)&gt;36,36,ROUND(E74*$G$302/113,0)),
IF(C74="R",IF(ROUND(E74*$G$304/113,0)&gt;40,40,ROUND(E74*$G$304/113,0)),"??")))</f>
        <v>27</v>
      </c>
      <c r="G74" s="75">
        <v>8</v>
      </c>
      <c r="H74" s="75">
        <v>8</v>
      </c>
      <c r="I74" s="75">
        <v>8</v>
      </c>
      <c r="J74" s="75">
        <v>8</v>
      </c>
      <c r="K74" s="75">
        <v>8</v>
      </c>
      <c r="L74" s="75">
        <v>8</v>
      </c>
      <c r="M74" s="75">
        <v>8</v>
      </c>
      <c r="N74" s="75">
        <v>8</v>
      </c>
      <c r="O74" s="75">
        <v>8</v>
      </c>
      <c r="P74" s="75">
        <f>SUM(G74:O74)</f>
        <v>72</v>
      </c>
      <c r="Q74" s="75">
        <v>8</v>
      </c>
      <c r="R74" s="75">
        <v>8</v>
      </c>
      <c r="S74" s="75">
        <v>8</v>
      </c>
      <c r="T74" s="75">
        <v>8</v>
      </c>
      <c r="U74" s="75">
        <v>8</v>
      </c>
      <c r="V74" s="75">
        <v>8</v>
      </c>
      <c r="W74" s="75">
        <v>8</v>
      </c>
      <c r="X74" s="75">
        <v>8</v>
      </c>
      <c r="Y74" s="75">
        <v>8</v>
      </c>
      <c r="Z74" s="75">
        <f>SUM(Q74:Y74)</f>
        <v>72</v>
      </c>
      <c r="AA74" s="75">
        <f>P74+Z74</f>
        <v>144</v>
      </c>
      <c r="AB74" s="55">
        <f>AA74-(0.5*(IF(C74="B",IF((E74*$G$302/113)&gt;36,36,(E74*$G$302/113)),IF(C74="W",IF((E74*$G$303/113)&gt;36,36,(E74*$G$302/113)),
IF(C74="R",IF((E74*$G$304/113)&gt;40,40,(E74*$G$304/113)),"??")))))</f>
        <v>130.68318584070798</v>
      </c>
    </row>
    <row r="75" spans="1:29" ht="17" hidden="1" customHeight="1" x14ac:dyDescent="0.25">
      <c r="A75" s="12">
        <v>70</v>
      </c>
      <c r="B75" s="77" t="s">
        <v>160</v>
      </c>
      <c r="C75" s="74" t="s">
        <v>35</v>
      </c>
      <c r="D75" s="74"/>
      <c r="E75" s="49">
        <v>22.8</v>
      </c>
      <c r="F75" s="51">
        <f>IF(C75="B",IF(ROUND(E75*$G$302/113,0)&gt;36,36,ROUND(E75*$G$302/113,0)),IF(C75="W",IF(ROUND(E75*$G$303/113,0)&gt;36,36,ROUND(E75*$G$302/113,0)),
IF(C75="R",IF(ROUND(E75*$G$304/113,0)&gt;40,40,ROUND(E75*$G$304/113,0)),"??")))</f>
        <v>27</v>
      </c>
      <c r="G75" s="75">
        <v>8</v>
      </c>
      <c r="H75" s="75">
        <v>8</v>
      </c>
      <c r="I75" s="75">
        <v>8</v>
      </c>
      <c r="J75" s="75">
        <v>8</v>
      </c>
      <c r="K75" s="75">
        <v>8</v>
      </c>
      <c r="L75" s="75">
        <v>8</v>
      </c>
      <c r="M75" s="75">
        <v>8</v>
      </c>
      <c r="N75" s="75">
        <v>8</v>
      </c>
      <c r="O75" s="75">
        <v>8</v>
      </c>
      <c r="P75" s="75">
        <f>SUM(G75:O75)</f>
        <v>72</v>
      </c>
      <c r="Q75" s="75">
        <v>8</v>
      </c>
      <c r="R75" s="75">
        <v>8</v>
      </c>
      <c r="S75" s="75">
        <v>8</v>
      </c>
      <c r="T75" s="75">
        <v>8</v>
      </c>
      <c r="U75" s="75">
        <v>8</v>
      </c>
      <c r="V75" s="75">
        <v>8</v>
      </c>
      <c r="W75" s="75">
        <v>8</v>
      </c>
      <c r="X75" s="75">
        <v>8</v>
      </c>
      <c r="Y75" s="75">
        <v>8</v>
      </c>
      <c r="Z75" s="75">
        <f>SUM(Q75:Y75)</f>
        <v>72</v>
      </c>
      <c r="AA75" s="75">
        <f>P75+Z75</f>
        <v>144</v>
      </c>
      <c r="AB75" s="55">
        <f>AA75-(0.5*(IF(C75="B",IF((E75*$G$302/113)&gt;36,36,(E75*$G$302/113)),IF(C75="W",IF((E75*$G$303/113)&gt;36,36,(E75*$G$302/113)),
IF(C75="R",IF((E75*$G$304/113)&gt;40,40,(E75*$G$304/113)),"??")))))</f>
        <v>130.68318584070798</v>
      </c>
    </row>
    <row r="76" spans="1:29" ht="17" hidden="1" customHeight="1" x14ac:dyDescent="0.25">
      <c r="A76" s="11">
        <v>71</v>
      </c>
      <c r="B76" s="77" t="s">
        <v>221</v>
      </c>
      <c r="C76" s="74" t="s">
        <v>35</v>
      </c>
      <c r="D76" s="74"/>
      <c r="E76" s="49">
        <v>22.7</v>
      </c>
      <c r="F76" s="51">
        <f>IF(C76="B",IF(ROUND(E76*$G$302/113,0)&gt;36,36,ROUND(E76*$G$302/113,0)),IF(C76="W",IF(ROUND(E76*$G$303/113,0)&gt;36,36,ROUND(E76*$G$302/113,0)),
IF(C76="R",IF(ROUND(E76*$G$304/113,0)&gt;40,40,ROUND(E76*$G$304/113,0)),"??")))</f>
        <v>27</v>
      </c>
      <c r="G76" s="75">
        <v>8</v>
      </c>
      <c r="H76" s="75">
        <v>8</v>
      </c>
      <c r="I76" s="75">
        <v>8</v>
      </c>
      <c r="J76" s="75">
        <v>8</v>
      </c>
      <c r="K76" s="75">
        <v>8</v>
      </c>
      <c r="L76" s="75">
        <v>8</v>
      </c>
      <c r="M76" s="75">
        <v>8</v>
      </c>
      <c r="N76" s="75">
        <v>8</v>
      </c>
      <c r="O76" s="75">
        <v>8</v>
      </c>
      <c r="P76" s="75">
        <f>SUM(G76:O76)</f>
        <v>72</v>
      </c>
      <c r="Q76" s="75">
        <v>8</v>
      </c>
      <c r="R76" s="75">
        <v>8</v>
      </c>
      <c r="S76" s="75">
        <v>8</v>
      </c>
      <c r="T76" s="75">
        <v>8</v>
      </c>
      <c r="U76" s="75">
        <v>8</v>
      </c>
      <c r="V76" s="75">
        <v>8</v>
      </c>
      <c r="W76" s="75">
        <v>8</v>
      </c>
      <c r="X76" s="75">
        <v>8</v>
      </c>
      <c r="Y76" s="75">
        <v>8</v>
      </c>
      <c r="Z76" s="75">
        <f>SUM(Q76:Y76)</f>
        <v>72</v>
      </c>
      <c r="AA76" s="75">
        <f>P76+Z76</f>
        <v>144</v>
      </c>
      <c r="AB76" s="55">
        <f>AA76-(0.5*(IF(C76="B",IF((E76*$G$302/113)&gt;36,36,(E76*$G$302/113)),IF(C76="W",IF((E76*$G$303/113)&gt;36,36,(E76*$G$302/113)),
IF(C76="R",IF((E76*$G$304/113)&gt;40,40,(E76*$G$304/113)),"??")))))</f>
        <v>130.74159292035398</v>
      </c>
    </row>
    <row r="77" spans="1:29" ht="17" hidden="1" customHeight="1" x14ac:dyDescent="0.25">
      <c r="A77" s="12">
        <v>72</v>
      </c>
      <c r="B77" s="78" t="s">
        <v>193</v>
      </c>
      <c r="C77" s="74" t="s">
        <v>35</v>
      </c>
      <c r="D77" s="76"/>
      <c r="E77" s="49">
        <v>22.6</v>
      </c>
      <c r="F77" s="51">
        <f>IF(C77="B",IF(ROUND(E77*$G$302/113,0)&gt;36,36,ROUND(E77*$G$302/113,0)),IF(C77="W",IF(ROUND(E77*$G$303/113,0)&gt;36,36,ROUND(E77*$G$302/113,0)),
IF(C77="R",IF(ROUND(E77*$G$304/113,0)&gt;40,40,ROUND(E77*$G$304/113,0)),"??")))</f>
        <v>26</v>
      </c>
      <c r="G77" s="75">
        <v>8</v>
      </c>
      <c r="H77" s="75">
        <v>8</v>
      </c>
      <c r="I77" s="75">
        <v>8</v>
      </c>
      <c r="J77" s="75">
        <v>8</v>
      </c>
      <c r="K77" s="75">
        <v>8</v>
      </c>
      <c r="L77" s="75">
        <v>8</v>
      </c>
      <c r="M77" s="75">
        <v>8</v>
      </c>
      <c r="N77" s="75">
        <v>8</v>
      </c>
      <c r="O77" s="75">
        <v>8</v>
      </c>
      <c r="P77" s="75">
        <f>SUM(G77:O77)</f>
        <v>72</v>
      </c>
      <c r="Q77" s="75">
        <v>8</v>
      </c>
      <c r="R77" s="75">
        <v>8</v>
      </c>
      <c r="S77" s="75">
        <v>8</v>
      </c>
      <c r="T77" s="75">
        <v>8</v>
      </c>
      <c r="U77" s="75">
        <v>8</v>
      </c>
      <c r="V77" s="75">
        <v>8</v>
      </c>
      <c r="W77" s="75">
        <v>8</v>
      </c>
      <c r="X77" s="75">
        <v>8</v>
      </c>
      <c r="Y77" s="75">
        <v>8</v>
      </c>
      <c r="Z77" s="75">
        <f>SUM(Q77:Y77)</f>
        <v>72</v>
      </c>
      <c r="AA77" s="75">
        <f>P77+Z77</f>
        <v>144</v>
      </c>
      <c r="AB77" s="55">
        <f>AA77-(0.5*(IF(C77="B",IF((E77*$G$302/113)&gt;36,36,(E77*$G$302/113)),IF(C77="W",IF((E77*$G$303/113)&gt;36,36,(E77*$G$302/113)),
IF(C77="R",IF((E77*$G$304/113)&gt;40,40,(E77*$G$304/113)),"??")))))</f>
        <v>130.80000000000001</v>
      </c>
      <c r="AC77" s="7"/>
    </row>
    <row r="78" spans="1:29" ht="17" hidden="1" customHeight="1" x14ac:dyDescent="0.25">
      <c r="A78" s="11">
        <v>73</v>
      </c>
      <c r="B78" s="77" t="s">
        <v>198</v>
      </c>
      <c r="C78" s="74" t="s">
        <v>35</v>
      </c>
      <c r="D78" s="74"/>
      <c r="E78" s="49">
        <v>22.6</v>
      </c>
      <c r="F78" s="51">
        <f>IF(C78="B",IF(ROUND(E78*$G$302/113,0)&gt;36,36,ROUND(E78*$G$302/113,0)),IF(C78="W",IF(ROUND(E78*$G$303/113,0)&gt;36,36,ROUND(E78*$G$302/113,0)),
IF(C78="R",IF(ROUND(E78*$G$304/113,0)&gt;40,40,ROUND(E78*$G$304/113,0)),"??")))</f>
        <v>26</v>
      </c>
      <c r="G78" s="75">
        <v>8</v>
      </c>
      <c r="H78" s="75">
        <v>8</v>
      </c>
      <c r="I78" s="75">
        <v>8</v>
      </c>
      <c r="J78" s="75">
        <v>8</v>
      </c>
      <c r="K78" s="75">
        <v>8</v>
      </c>
      <c r="L78" s="75">
        <v>8</v>
      </c>
      <c r="M78" s="75">
        <v>8</v>
      </c>
      <c r="N78" s="75">
        <v>8</v>
      </c>
      <c r="O78" s="75">
        <v>8</v>
      </c>
      <c r="P78" s="75">
        <f>SUM(G78:O78)</f>
        <v>72</v>
      </c>
      <c r="Q78" s="75">
        <v>8</v>
      </c>
      <c r="R78" s="75">
        <v>8</v>
      </c>
      <c r="S78" s="75">
        <v>8</v>
      </c>
      <c r="T78" s="75">
        <v>8</v>
      </c>
      <c r="U78" s="75">
        <v>8</v>
      </c>
      <c r="V78" s="75">
        <v>8</v>
      </c>
      <c r="W78" s="75">
        <v>8</v>
      </c>
      <c r="X78" s="75">
        <v>8</v>
      </c>
      <c r="Y78" s="75">
        <v>8</v>
      </c>
      <c r="Z78" s="75">
        <f>SUM(Q78:Y78)</f>
        <v>72</v>
      </c>
      <c r="AA78" s="75">
        <f>P78+Z78</f>
        <v>144</v>
      </c>
      <c r="AB78" s="55">
        <f>AA78-(0.5*(IF(C78="B",IF((E78*$G$302/113)&gt;36,36,(E78*$G$302/113)),IF(C78="W",IF((E78*$G$303/113)&gt;36,36,(E78*$G$302/113)),
IF(C78="R",IF((E78*$G$304/113)&gt;40,40,(E78*$G$304/113)),"??")))))</f>
        <v>130.80000000000001</v>
      </c>
      <c r="AC78" s="7"/>
    </row>
    <row r="79" spans="1:29" ht="17" hidden="1" customHeight="1" x14ac:dyDescent="0.25">
      <c r="A79" s="12">
        <v>74</v>
      </c>
      <c r="B79" s="78" t="s">
        <v>52</v>
      </c>
      <c r="C79" s="74" t="s">
        <v>35</v>
      </c>
      <c r="D79" s="76"/>
      <c r="E79" s="49">
        <v>22.4</v>
      </c>
      <c r="F79" s="51">
        <f>IF(C79="B",IF(ROUND(E79*$G$302/113,0)&gt;36,36,ROUND(E79*$G$302/113,0)),IF(C79="W",IF(ROUND(E79*$G$303/113,0)&gt;36,36,ROUND(E79*$G$302/113,0)),
IF(C79="R",IF(ROUND(E79*$G$304/113,0)&gt;40,40,ROUND(E79*$G$304/113,0)),"??")))</f>
        <v>26</v>
      </c>
      <c r="G79" s="75">
        <v>8</v>
      </c>
      <c r="H79" s="75">
        <v>8</v>
      </c>
      <c r="I79" s="75">
        <v>8</v>
      </c>
      <c r="J79" s="75">
        <v>8</v>
      </c>
      <c r="K79" s="75">
        <v>8</v>
      </c>
      <c r="L79" s="75">
        <v>8</v>
      </c>
      <c r="M79" s="75">
        <v>8</v>
      </c>
      <c r="N79" s="75">
        <v>8</v>
      </c>
      <c r="O79" s="75">
        <v>8</v>
      </c>
      <c r="P79" s="75">
        <f>SUM(G79:O79)</f>
        <v>72</v>
      </c>
      <c r="Q79" s="75">
        <v>8</v>
      </c>
      <c r="R79" s="75">
        <v>8</v>
      </c>
      <c r="S79" s="75">
        <v>8</v>
      </c>
      <c r="T79" s="75">
        <v>8</v>
      </c>
      <c r="U79" s="75">
        <v>8</v>
      </c>
      <c r="V79" s="75">
        <v>8</v>
      </c>
      <c r="W79" s="75">
        <v>8</v>
      </c>
      <c r="X79" s="75">
        <v>8</v>
      </c>
      <c r="Y79" s="75">
        <v>8</v>
      </c>
      <c r="Z79" s="75">
        <f>SUM(Q79:Y79)</f>
        <v>72</v>
      </c>
      <c r="AA79" s="75">
        <f>P79+Z79</f>
        <v>144</v>
      </c>
      <c r="AB79" s="55">
        <f>AA79-(0.5*(IF(C79="B",IF((E79*$G$302/113)&gt;36,36,(E79*$G$302/113)),IF(C79="W",IF((E79*$G$303/113)&gt;36,36,(E79*$G$302/113)),
IF(C79="R",IF((E79*$G$304/113)&gt;40,40,(E79*$G$304/113)),"??")))))</f>
        <v>130.91681415929204</v>
      </c>
      <c r="AC79" s="7"/>
    </row>
    <row r="80" spans="1:29" ht="17" hidden="1" customHeight="1" x14ac:dyDescent="0.25">
      <c r="A80" s="11">
        <v>75</v>
      </c>
      <c r="B80" s="77" t="s">
        <v>90</v>
      </c>
      <c r="C80" s="76" t="s">
        <v>35</v>
      </c>
      <c r="D80" s="74"/>
      <c r="E80" s="49">
        <v>22.1</v>
      </c>
      <c r="F80" s="51">
        <f>IF(C80="B",IF(ROUND(E80*$G$302/113,0)&gt;36,36,ROUND(E80*$G$302/113,0)),IF(C80="W",IF(ROUND(E80*$G$303/113,0)&gt;36,36,ROUND(E80*$G$302/113,0)),
IF(C80="R",IF(ROUND(E80*$G$304/113,0)&gt;40,40,ROUND(E80*$G$304/113,0)),"??")))</f>
        <v>26</v>
      </c>
      <c r="G80" s="75">
        <v>8</v>
      </c>
      <c r="H80" s="75">
        <v>8</v>
      </c>
      <c r="I80" s="75">
        <v>8</v>
      </c>
      <c r="J80" s="75">
        <v>8</v>
      </c>
      <c r="K80" s="75">
        <v>8</v>
      </c>
      <c r="L80" s="75">
        <v>8</v>
      </c>
      <c r="M80" s="75">
        <v>8</v>
      </c>
      <c r="N80" s="75">
        <v>8</v>
      </c>
      <c r="O80" s="75">
        <v>8</v>
      </c>
      <c r="P80" s="75">
        <f>SUM(G80:O80)</f>
        <v>72</v>
      </c>
      <c r="Q80" s="75">
        <v>8</v>
      </c>
      <c r="R80" s="75">
        <v>8</v>
      </c>
      <c r="S80" s="75">
        <v>8</v>
      </c>
      <c r="T80" s="75">
        <v>8</v>
      </c>
      <c r="U80" s="75">
        <v>8</v>
      </c>
      <c r="V80" s="75">
        <v>8</v>
      </c>
      <c r="W80" s="75">
        <v>8</v>
      </c>
      <c r="X80" s="75">
        <v>8</v>
      </c>
      <c r="Y80" s="75">
        <v>8</v>
      </c>
      <c r="Z80" s="75">
        <f>SUM(Q80:Y80)</f>
        <v>72</v>
      </c>
      <c r="AA80" s="75">
        <f>P80+Z80</f>
        <v>144</v>
      </c>
      <c r="AB80" s="55">
        <f>AA80-(0.5*(IF(C80="B",IF((E80*$G$302/113)&gt;36,36,(E80*$G$302/113)),IF(C80="W",IF((E80*$G$303/113)&gt;36,36,(E80*$G$302/113)),
IF(C80="R",IF((E80*$G$304/113)&gt;40,40,(E80*$G$304/113)),"??")))))</f>
        <v>131.09203539823008</v>
      </c>
      <c r="AC80" s="7"/>
    </row>
    <row r="81" spans="1:29" ht="17" hidden="1" customHeight="1" x14ac:dyDescent="0.25">
      <c r="A81" s="12">
        <v>76</v>
      </c>
      <c r="B81" s="78" t="s">
        <v>59</v>
      </c>
      <c r="C81" s="74" t="s">
        <v>35</v>
      </c>
      <c r="D81" s="76"/>
      <c r="E81" s="49">
        <v>22</v>
      </c>
      <c r="F81" s="51">
        <f>IF(C81="B",IF(ROUND(E81*$G$302/113,0)&gt;36,36,ROUND(E81*$G$302/113,0)),IF(C81="W",IF(ROUND(E81*$G$303/113,0)&gt;36,36,ROUND(E81*$G$302/113,0)),
IF(C81="R",IF(ROUND(E81*$G$304/113,0)&gt;40,40,ROUND(E81*$G$304/113,0)),"??")))</f>
        <v>26</v>
      </c>
      <c r="G81" s="75">
        <v>8</v>
      </c>
      <c r="H81" s="75">
        <v>8</v>
      </c>
      <c r="I81" s="75">
        <v>8</v>
      </c>
      <c r="J81" s="75">
        <v>8</v>
      </c>
      <c r="K81" s="75">
        <v>8</v>
      </c>
      <c r="L81" s="75">
        <v>8</v>
      </c>
      <c r="M81" s="75">
        <v>8</v>
      </c>
      <c r="N81" s="75">
        <v>8</v>
      </c>
      <c r="O81" s="75">
        <v>8</v>
      </c>
      <c r="P81" s="75">
        <f>SUM(G81:O81)</f>
        <v>72</v>
      </c>
      <c r="Q81" s="75">
        <v>8</v>
      </c>
      <c r="R81" s="75">
        <v>8</v>
      </c>
      <c r="S81" s="75">
        <v>8</v>
      </c>
      <c r="T81" s="75">
        <v>8</v>
      </c>
      <c r="U81" s="75">
        <v>8</v>
      </c>
      <c r="V81" s="75">
        <v>8</v>
      </c>
      <c r="W81" s="75">
        <v>8</v>
      </c>
      <c r="X81" s="75">
        <v>8</v>
      </c>
      <c r="Y81" s="75">
        <v>8</v>
      </c>
      <c r="Z81" s="75">
        <f>SUM(Q81:Y81)</f>
        <v>72</v>
      </c>
      <c r="AA81" s="75">
        <f>P81+Z81</f>
        <v>144</v>
      </c>
      <c r="AB81" s="55">
        <f>AA81-(0.5*(IF(C81="B",IF((E81*$G$302/113)&gt;36,36,(E81*$G$302/113)),IF(C81="W",IF((E81*$G$303/113)&gt;36,36,(E81*$G$302/113)),
IF(C81="R",IF((E81*$G$304/113)&gt;40,40,(E81*$G$304/113)),"??")))))</f>
        <v>131.15044247787611</v>
      </c>
    </row>
    <row r="82" spans="1:29" ht="17" hidden="1" customHeight="1" x14ac:dyDescent="0.25">
      <c r="A82" s="11">
        <v>77</v>
      </c>
      <c r="B82" s="78" t="s">
        <v>311</v>
      </c>
      <c r="C82" s="74" t="s">
        <v>35</v>
      </c>
      <c r="D82" s="76"/>
      <c r="E82" s="49">
        <v>21.8</v>
      </c>
      <c r="F82" s="51">
        <f>IF(C82="B",IF(ROUND(E82*$G$302/113,0)&gt;36,36,ROUND(E82*$G$302/113,0)),IF(C82="W",IF(ROUND(E82*$G$303/113,0)&gt;36,36,ROUND(E82*$G$302/113,0)),
IF(C82="R",IF(ROUND(E82*$G$304/113,0)&gt;40,40,ROUND(E82*$G$304/113,0)),"??")))</f>
        <v>25</v>
      </c>
      <c r="G82" s="75">
        <v>8</v>
      </c>
      <c r="H82" s="75">
        <v>8</v>
      </c>
      <c r="I82" s="75">
        <v>8</v>
      </c>
      <c r="J82" s="75">
        <v>8</v>
      </c>
      <c r="K82" s="75">
        <v>8</v>
      </c>
      <c r="L82" s="75">
        <v>8</v>
      </c>
      <c r="M82" s="75">
        <v>8</v>
      </c>
      <c r="N82" s="75">
        <v>8</v>
      </c>
      <c r="O82" s="75">
        <v>8</v>
      </c>
      <c r="P82" s="75">
        <f>SUM(G82:O82)</f>
        <v>72</v>
      </c>
      <c r="Q82" s="75">
        <v>8</v>
      </c>
      <c r="R82" s="75">
        <v>8</v>
      </c>
      <c r="S82" s="75">
        <v>8</v>
      </c>
      <c r="T82" s="75">
        <v>8</v>
      </c>
      <c r="U82" s="75">
        <v>8</v>
      </c>
      <c r="V82" s="75">
        <v>8</v>
      </c>
      <c r="W82" s="75">
        <v>8</v>
      </c>
      <c r="X82" s="75">
        <v>8</v>
      </c>
      <c r="Y82" s="75">
        <v>8</v>
      </c>
      <c r="Z82" s="75">
        <f>SUM(Q82:Y82)</f>
        <v>72</v>
      </c>
      <c r="AA82" s="75">
        <f>P82+Z82</f>
        <v>144</v>
      </c>
      <c r="AB82" s="55">
        <f>AA82-(0.5*(IF(C82="B",IF((E82*$G$302/113)&gt;36,36,(E82*$G$302/113)),IF(C82="W",IF((E82*$G$303/113)&gt;36,36,(E82*$G$302/113)),
IF(C82="R",IF((E82*$G$304/113)&gt;40,40,(E82*$G$304/113)),"??")))))</f>
        <v>131.26725663716815</v>
      </c>
      <c r="AC82" s="7"/>
    </row>
    <row r="83" spans="1:29" ht="17" hidden="1" customHeight="1" x14ac:dyDescent="0.25">
      <c r="A83" s="12">
        <v>78</v>
      </c>
      <c r="B83" s="77" t="s">
        <v>200</v>
      </c>
      <c r="C83" s="74" t="s">
        <v>35</v>
      </c>
      <c r="D83" s="74"/>
      <c r="E83" s="49">
        <v>21.7</v>
      </c>
      <c r="F83" s="51">
        <f>IF(C83="B",IF(ROUND(E83*$G$302/113,0)&gt;36,36,ROUND(E83*$G$302/113,0)),IF(C83="W",IF(ROUND(E83*$G$303/113,0)&gt;36,36,ROUND(E83*$G$302/113,0)),
IF(C83="R",IF(ROUND(E83*$G$304/113,0)&gt;40,40,ROUND(E83*$G$304/113,0)),"??")))</f>
        <v>25</v>
      </c>
      <c r="G83" s="75">
        <v>8</v>
      </c>
      <c r="H83" s="75">
        <v>8</v>
      </c>
      <c r="I83" s="75">
        <v>8</v>
      </c>
      <c r="J83" s="75">
        <v>8</v>
      </c>
      <c r="K83" s="75">
        <v>8</v>
      </c>
      <c r="L83" s="75">
        <v>8</v>
      </c>
      <c r="M83" s="75">
        <v>8</v>
      </c>
      <c r="N83" s="75">
        <v>8</v>
      </c>
      <c r="O83" s="75">
        <v>8</v>
      </c>
      <c r="P83" s="75">
        <f>SUM(G83:O83)</f>
        <v>72</v>
      </c>
      <c r="Q83" s="75">
        <v>8</v>
      </c>
      <c r="R83" s="75">
        <v>8</v>
      </c>
      <c r="S83" s="75">
        <v>8</v>
      </c>
      <c r="T83" s="75">
        <v>8</v>
      </c>
      <c r="U83" s="75">
        <v>8</v>
      </c>
      <c r="V83" s="75">
        <v>8</v>
      </c>
      <c r="W83" s="75">
        <v>8</v>
      </c>
      <c r="X83" s="75">
        <v>8</v>
      </c>
      <c r="Y83" s="75">
        <v>8</v>
      </c>
      <c r="Z83" s="75">
        <f>SUM(Q83:Y83)</f>
        <v>72</v>
      </c>
      <c r="AA83" s="75">
        <f>P83+Z83</f>
        <v>144</v>
      </c>
      <c r="AB83" s="55">
        <f>AA83-(0.5*(IF(C83="B",IF((E83*$G$302/113)&gt;36,36,(E83*$G$302/113)),IF(C83="W",IF((E83*$G$303/113)&gt;36,36,(E83*$G$302/113)),
IF(C83="R",IF((E83*$G$304/113)&gt;40,40,(E83*$G$304/113)),"??")))))</f>
        <v>131.32566371681415</v>
      </c>
    </row>
    <row r="84" spans="1:29" ht="17" hidden="1" customHeight="1" x14ac:dyDescent="0.25">
      <c r="A84" s="11">
        <v>79</v>
      </c>
      <c r="B84" s="78" t="s">
        <v>212</v>
      </c>
      <c r="C84" s="74" t="s">
        <v>35</v>
      </c>
      <c r="D84" s="76"/>
      <c r="E84" s="49">
        <v>21.6</v>
      </c>
      <c r="F84" s="51">
        <f>IF(C84="B",IF(ROUND(E84*$G$302/113,0)&gt;36,36,ROUND(E84*$G$302/113,0)),IF(C84="W",IF(ROUND(E84*$G$303/113,0)&gt;36,36,ROUND(E84*$G$302/113,0)),
IF(C84="R",IF(ROUND(E84*$G$304/113,0)&gt;40,40,ROUND(E84*$G$304/113,0)),"??")))</f>
        <v>25</v>
      </c>
      <c r="G84" s="75">
        <v>8</v>
      </c>
      <c r="H84" s="75">
        <v>8</v>
      </c>
      <c r="I84" s="75">
        <v>8</v>
      </c>
      <c r="J84" s="75">
        <v>8</v>
      </c>
      <c r="K84" s="75">
        <v>8</v>
      </c>
      <c r="L84" s="75">
        <v>8</v>
      </c>
      <c r="M84" s="75">
        <v>8</v>
      </c>
      <c r="N84" s="75">
        <v>8</v>
      </c>
      <c r="O84" s="75">
        <v>8</v>
      </c>
      <c r="P84" s="75">
        <f>SUM(G84:O84)</f>
        <v>72</v>
      </c>
      <c r="Q84" s="75">
        <v>8</v>
      </c>
      <c r="R84" s="75">
        <v>8</v>
      </c>
      <c r="S84" s="75">
        <v>8</v>
      </c>
      <c r="T84" s="75">
        <v>8</v>
      </c>
      <c r="U84" s="75">
        <v>8</v>
      </c>
      <c r="V84" s="75">
        <v>8</v>
      </c>
      <c r="W84" s="75">
        <v>8</v>
      </c>
      <c r="X84" s="75">
        <v>8</v>
      </c>
      <c r="Y84" s="75">
        <v>8</v>
      </c>
      <c r="Z84" s="75">
        <f>SUM(Q84:Y84)</f>
        <v>72</v>
      </c>
      <c r="AA84" s="75">
        <f>P84+Z84</f>
        <v>144</v>
      </c>
      <c r="AB84" s="55">
        <f>AA84-(0.5*(IF(C84="B",IF((E84*$G$302/113)&gt;36,36,(E84*$G$302/113)),IF(C84="W",IF((E84*$G$303/113)&gt;36,36,(E84*$G$302/113)),
IF(C84="R",IF((E84*$G$304/113)&gt;40,40,(E84*$G$304/113)),"??")))))</f>
        <v>131.38407079646018</v>
      </c>
      <c r="AC84" s="7"/>
    </row>
    <row r="85" spans="1:29" ht="17" hidden="1" customHeight="1" x14ac:dyDescent="0.25">
      <c r="A85" s="12">
        <v>80</v>
      </c>
      <c r="B85" s="77" t="s">
        <v>194</v>
      </c>
      <c r="C85" s="74" t="s">
        <v>35</v>
      </c>
      <c r="D85" s="74"/>
      <c r="E85" s="49">
        <v>21.5</v>
      </c>
      <c r="F85" s="51">
        <f>IF(C85="B",IF(ROUND(E85*$G$302/113,0)&gt;36,36,ROUND(E85*$G$302/113,0)),IF(C85="W",IF(ROUND(E85*$G$303/113,0)&gt;36,36,ROUND(E85*$G$302/113,0)),
IF(C85="R",IF(ROUND(E85*$G$304/113,0)&gt;40,40,ROUND(E85*$G$304/113,0)),"??")))</f>
        <v>25</v>
      </c>
      <c r="G85" s="75">
        <v>8</v>
      </c>
      <c r="H85" s="75">
        <v>8</v>
      </c>
      <c r="I85" s="75">
        <v>8</v>
      </c>
      <c r="J85" s="75">
        <v>8</v>
      </c>
      <c r="K85" s="75">
        <v>8</v>
      </c>
      <c r="L85" s="75">
        <v>8</v>
      </c>
      <c r="M85" s="75">
        <v>8</v>
      </c>
      <c r="N85" s="75">
        <v>8</v>
      </c>
      <c r="O85" s="75">
        <v>8</v>
      </c>
      <c r="P85" s="75">
        <f>SUM(G85:O85)</f>
        <v>72</v>
      </c>
      <c r="Q85" s="75">
        <v>8</v>
      </c>
      <c r="R85" s="75">
        <v>8</v>
      </c>
      <c r="S85" s="75">
        <v>8</v>
      </c>
      <c r="T85" s="75">
        <v>8</v>
      </c>
      <c r="U85" s="75">
        <v>8</v>
      </c>
      <c r="V85" s="75">
        <v>8</v>
      </c>
      <c r="W85" s="75">
        <v>8</v>
      </c>
      <c r="X85" s="75">
        <v>8</v>
      </c>
      <c r="Y85" s="75">
        <v>8</v>
      </c>
      <c r="Z85" s="75">
        <f>SUM(Q85:Y85)</f>
        <v>72</v>
      </c>
      <c r="AA85" s="75">
        <f>P85+Z85</f>
        <v>144</v>
      </c>
      <c r="AB85" s="55">
        <f>AA85-(0.5*(IF(C85="B",IF((E85*$G$302/113)&gt;36,36,(E85*$G$302/113)),IF(C85="W",IF((E85*$G$303/113)&gt;36,36,(E85*$G$302/113)),
IF(C85="R",IF((E85*$G$304/113)&gt;40,40,(E85*$G$304/113)),"??")))))</f>
        <v>131.44247787610618</v>
      </c>
    </row>
    <row r="86" spans="1:29" ht="17" hidden="1" customHeight="1" x14ac:dyDescent="0.25">
      <c r="A86" s="11">
        <v>81</v>
      </c>
      <c r="B86" s="78" t="s">
        <v>155</v>
      </c>
      <c r="C86" s="74" t="s">
        <v>35</v>
      </c>
      <c r="D86" s="76"/>
      <c r="E86" s="49">
        <v>21.5</v>
      </c>
      <c r="F86" s="51">
        <f>IF(C86="B",IF(ROUND(E86*$G$302/113,0)&gt;36,36,ROUND(E86*$G$302/113,0)),IF(C86="W",IF(ROUND(E86*$G$303/113,0)&gt;36,36,ROUND(E86*$G$302/113,0)),
IF(C86="R",IF(ROUND(E86*$G$304/113,0)&gt;40,40,ROUND(E86*$G$304/113,0)),"??")))</f>
        <v>25</v>
      </c>
      <c r="G86" s="75">
        <v>8</v>
      </c>
      <c r="H86" s="75">
        <v>8</v>
      </c>
      <c r="I86" s="75">
        <v>8</v>
      </c>
      <c r="J86" s="75">
        <v>8</v>
      </c>
      <c r="K86" s="75">
        <v>8</v>
      </c>
      <c r="L86" s="75">
        <v>8</v>
      </c>
      <c r="M86" s="75">
        <v>8</v>
      </c>
      <c r="N86" s="75">
        <v>8</v>
      </c>
      <c r="O86" s="75">
        <v>8</v>
      </c>
      <c r="P86" s="75">
        <f>SUM(G86:O86)</f>
        <v>72</v>
      </c>
      <c r="Q86" s="75">
        <v>8</v>
      </c>
      <c r="R86" s="75">
        <v>8</v>
      </c>
      <c r="S86" s="75">
        <v>8</v>
      </c>
      <c r="T86" s="75">
        <v>8</v>
      </c>
      <c r="U86" s="75">
        <v>8</v>
      </c>
      <c r="V86" s="75">
        <v>8</v>
      </c>
      <c r="W86" s="75">
        <v>8</v>
      </c>
      <c r="X86" s="75">
        <v>8</v>
      </c>
      <c r="Y86" s="75">
        <v>8</v>
      </c>
      <c r="Z86" s="75">
        <f>SUM(Q86:Y86)</f>
        <v>72</v>
      </c>
      <c r="AA86" s="75">
        <f>P86+Z86</f>
        <v>144</v>
      </c>
      <c r="AB86" s="55">
        <f>AA86-(0.5*(IF(C86="B",IF((E86*$G$302/113)&gt;36,36,(E86*$G$302/113)),IF(C86="W",IF((E86*$G$303/113)&gt;36,36,(E86*$G$302/113)),
IF(C86="R",IF((E86*$G$304/113)&gt;40,40,(E86*$G$304/113)),"??")))))</f>
        <v>131.44247787610618</v>
      </c>
    </row>
    <row r="87" spans="1:29" ht="17" hidden="1" customHeight="1" x14ac:dyDescent="0.25">
      <c r="A87" s="12">
        <v>82</v>
      </c>
      <c r="B87" s="77" t="s">
        <v>112</v>
      </c>
      <c r="C87" s="74" t="s">
        <v>35</v>
      </c>
      <c r="D87" s="74"/>
      <c r="E87" s="49">
        <v>21.1</v>
      </c>
      <c r="F87" s="51">
        <f>IF(C87="B",IF(ROUND(E87*$G$302/113,0)&gt;36,36,ROUND(E87*$G$302/113,0)),IF(C87="W",IF(ROUND(E87*$G$303/113,0)&gt;36,36,ROUND(E87*$G$302/113,0)),
IF(C87="R",IF(ROUND(E87*$G$304/113,0)&gt;40,40,ROUND(E87*$G$304/113,0)),"??")))</f>
        <v>25</v>
      </c>
      <c r="G87" s="75">
        <v>8</v>
      </c>
      <c r="H87" s="75">
        <v>8</v>
      </c>
      <c r="I87" s="75">
        <v>8</v>
      </c>
      <c r="J87" s="75">
        <v>8</v>
      </c>
      <c r="K87" s="75">
        <v>8</v>
      </c>
      <c r="L87" s="75">
        <v>8</v>
      </c>
      <c r="M87" s="75">
        <v>8</v>
      </c>
      <c r="N87" s="75">
        <v>8</v>
      </c>
      <c r="O87" s="75">
        <v>8</v>
      </c>
      <c r="P87" s="75">
        <f>SUM(G87:O87)</f>
        <v>72</v>
      </c>
      <c r="Q87" s="75">
        <v>8</v>
      </c>
      <c r="R87" s="75">
        <v>8</v>
      </c>
      <c r="S87" s="75">
        <v>8</v>
      </c>
      <c r="T87" s="75">
        <v>8</v>
      </c>
      <c r="U87" s="75">
        <v>8</v>
      </c>
      <c r="V87" s="75">
        <v>8</v>
      </c>
      <c r="W87" s="75">
        <v>8</v>
      </c>
      <c r="X87" s="75">
        <v>8</v>
      </c>
      <c r="Y87" s="75">
        <v>8</v>
      </c>
      <c r="Z87" s="75">
        <f>SUM(Q87:Y87)</f>
        <v>72</v>
      </c>
      <c r="AA87" s="75">
        <f>P87+Z87</f>
        <v>144</v>
      </c>
      <c r="AB87" s="55">
        <f>AA87-(0.5*(IF(C87="B",IF((E87*$G$302/113)&gt;36,36,(E87*$G$302/113)),IF(C87="W",IF((E87*$G$303/113)&gt;36,36,(E87*$G$302/113)),
IF(C87="R",IF((E87*$G$304/113)&gt;40,40,(E87*$G$304/113)),"??")))))</f>
        <v>131.67610619469028</v>
      </c>
      <c r="AC87" s="7"/>
    </row>
    <row r="88" spans="1:29" ht="17" hidden="1" customHeight="1" x14ac:dyDescent="0.25">
      <c r="A88" s="11">
        <v>83</v>
      </c>
      <c r="B88" s="78" t="s">
        <v>232</v>
      </c>
      <c r="C88" s="74" t="s">
        <v>35</v>
      </c>
      <c r="D88" s="76"/>
      <c r="E88" s="49">
        <v>21.1</v>
      </c>
      <c r="F88" s="51">
        <f>IF(C88="B",IF(ROUND(E88*$G$302/113,0)&gt;36,36,ROUND(E88*$G$302/113,0)),IF(C88="W",IF(ROUND(E88*$G$303/113,0)&gt;36,36,ROUND(E88*$G$302/113,0)),
IF(C88="R",IF(ROUND(E88*$G$304/113,0)&gt;40,40,ROUND(E88*$G$304/113,0)),"??")))</f>
        <v>25</v>
      </c>
      <c r="G88" s="75">
        <v>8</v>
      </c>
      <c r="H88" s="75">
        <v>8</v>
      </c>
      <c r="I88" s="75">
        <v>8</v>
      </c>
      <c r="J88" s="75">
        <v>8</v>
      </c>
      <c r="K88" s="75">
        <v>8</v>
      </c>
      <c r="L88" s="75">
        <v>8</v>
      </c>
      <c r="M88" s="75">
        <v>8</v>
      </c>
      <c r="N88" s="75">
        <v>8</v>
      </c>
      <c r="O88" s="75">
        <v>8</v>
      </c>
      <c r="P88" s="75">
        <f>SUM(G88:O88)</f>
        <v>72</v>
      </c>
      <c r="Q88" s="75">
        <v>8</v>
      </c>
      <c r="R88" s="75">
        <v>8</v>
      </c>
      <c r="S88" s="75">
        <v>8</v>
      </c>
      <c r="T88" s="75">
        <v>8</v>
      </c>
      <c r="U88" s="75">
        <v>8</v>
      </c>
      <c r="V88" s="75">
        <v>8</v>
      </c>
      <c r="W88" s="75">
        <v>8</v>
      </c>
      <c r="X88" s="75">
        <v>8</v>
      </c>
      <c r="Y88" s="75">
        <v>8</v>
      </c>
      <c r="Z88" s="75">
        <f>SUM(Q88:Y88)</f>
        <v>72</v>
      </c>
      <c r="AA88" s="75">
        <f>P88+Z88</f>
        <v>144</v>
      </c>
      <c r="AB88" s="55">
        <f>AA88-(0.5*(IF(C88="B",IF((E88*$G$302/113)&gt;36,36,(E88*$G$302/113)),IF(C88="W",IF((E88*$G$303/113)&gt;36,36,(E88*$G$302/113)),
IF(C88="R",IF((E88*$G$304/113)&gt;40,40,(E88*$G$304/113)),"??")))))</f>
        <v>131.67610619469028</v>
      </c>
    </row>
    <row r="89" spans="1:29" ht="17" hidden="1" customHeight="1" x14ac:dyDescent="0.25">
      <c r="A89" s="12">
        <v>84</v>
      </c>
      <c r="B89" s="77" t="s">
        <v>218</v>
      </c>
      <c r="C89" s="74" t="s">
        <v>35</v>
      </c>
      <c r="D89" s="74"/>
      <c r="E89" s="49">
        <v>21.1</v>
      </c>
      <c r="F89" s="51">
        <f>IF(C89="B",IF(ROUND(E89*$G$302/113,0)&gt;36,36,ROUND(E89*$G$302/113,0)),IF(C89="W",IF(ROUND(E89*$G$303/113,0)&gt;36,36,ROUND(E89*$G$302/113,0)),
IF(C89="R",IF(ROUND(E89*$G$304/113,0)&gt;40,40,ROUND(E89*$G$304/113,0)),"??")))</f>
        <v>25</v>
      </c>
      <c r="G89" s="75">
        <v>8</v>
      </c>
      <c r="H89" s="75">
        <v>8</v>
      </c>
      <c r="I89" s="75">
        <v>8</v>
      </c>
      <c r="J89" s="75">
        <v>8</v>
      </c>
      <c r="K89" s="75">
        <v>8</v>
      </c>
      <c r="L89" s="75">
        <v>8</v>
      </c>
      <c r="M89" s="75">
        <v>8</v>
      </c>
      <c r="N89" s="75">
        <v>8</v>
      </c>
      <c r="O89" s="75">
        <v>8</v>
      </c>
      <c r="P89" s="75">
        <f>SUM(G89:O89)</f>
        <v>72</v>
      </c>
      <c r="Q89" s="75">
        <v>8</v>
      </c>
      <c r="R89" s="75">
        <v>8</v>
      </c>
      <c r="S89" s="75">
        <v>8</v>
      </c>
      <c r="T89" s="75">
        <v>8</v>
      </c>
      <c r="U89" s="75">
        <v>8</v>
      </c>
      <c r="V89" s="75">
        <v>8</v>
      </c>
      <c r="W89" s="75">
        <v>8</v>
      </c>
      <c r="X89" s="75">
        <v>8</v>
      </c>
      <c r="Y89" s="75">
        <v>8</v>
      </c>
      <c r="Z89" s="75">
        <f>SUM(Q89:Y89)</f>
        <v>72</v>
      </c>
      <c r="AA89" s="75">
        <f>P89+Z89</f>
        <v>144</v>
      </c>
      <c r="AB89" s="55">
        <f>AA89-(0.5*(IF(C89="B",IF((E89*$G$302/113)&gt;36,36,(E89*$G$302/113)),IF(C89="W",IF((E89*$G$303/113)&gt;36,36,(E89*$G$302/113)),
IF(C89="R",IF((E89*$G$304/113)&gt;40,40,(E89*$G$304/113)),"??")))))</f>
        <v>131.67610619469028</v>
      </c>
    </row>
    <row r="90" spans="1:29" ht="17" hidden="1" customHeight="1" x14ac:dyDescent="0.25">
      <c r="A90" s="11">
        <v>85</v>
      </c>
      <c r="B90" s="78" t="s">
        <v>250</v>
      </c>
      <c r="C90" s="74" t="s">
        <v>35</v>
      </c>
      <c r="D90" s="76"/>
      <c r="E90" s="49">
        <v>21</v>
      </c>
      <c r="F90" s="51">
        <f>IF(C90="B",IF(ROUND(E90*$G$302/113,0)&gt;36,36,ROUND(E90*$G$302/113,0)),IF(C90="W",IF(ROUND(E90*$G$303/113,0)&gt;36,36,ROUND(E90*$G$302/113,0)),
IF(C90="R",IF(ROUND(E90*$G$304/113,0)&gt;40,40,ROUND(E90*$G$304/113,0)),"??")))</f>
        <v>25</v>
      </c>
      <c r="G90" s="75">
        <v>8</v>
      </c>
      <c r="H90" s="75">
        <v>8</v>
      </c>
      <c r="I90" s="75">
        <v>8</v>
      </c>
      <c r="J90" s="75">
        <v>8</v>
      </c>
      <c r="K90" s="75">
        <v>8</v>
      </c>
      <c r="L90" s="75">
        <v>8</v>
      </c>
      <c r="M90" s="75">
        <v>8</v>
      </c>
      <c r="N90" s="75">
        <v>8</v>
      </c>
      <c r="O90" s="75">
        <v>8</v>
      </c>
      <c r="P90" s="75">
        <f>SUM(G90:O90)</f>
        <v>72</v>
      </c>
      <c r="Q90" s="75">
        <v>8</v>
      </c>
      <c r="R90" s="75">
        <v>8</v>
      </c>
      <c r="S90" s="75">
        <v>8</v>
      </c>
      <c r="T90" s="75">
        <v>8</v>
      </c>
      <c r="U90" s="75">
        <v>8</v>
      </c>
      <c r="V90" s="75">
        <v>8</v>
      </c>
      <c r="W90" s="75">
        <v>8</v>
      </c>
      <c r="X90" s="75">
        <v>8</v>
      </c>
      <c r="Y90" s="75">
        <v>8</v>
      </c>
      <c r="Z90" s="75">
        <f>SUM(Q90:Y90)</f>
        <v>72</v>
      </c>
      <c r="AA90" s="75">
        <f>P90+Z90</f>
        <v>144</v>
      </c>
      <c r="AB90" s="55">
        <f>AA90-(0.5*(IF(C90="B",IF((E90*$G$302/113)&gt;36,36,(E90*$G$302/113)),IF(C90="W",IF((E90*$G$303/113)&gt;36,36,(E90*$G$302/113)),
IF(C90="R",IF((E90*$G$304/113)&gt;40,40,(E90*$G$304/113)),"??")))))</f>
        <v>131.73451327433628</v>
      </c>
    </row>
    <row r="91" spans="1:29" ht="17" hidden="1" customHeight="1" x14ac:dyDescent="0.25">
      <c r="A91" s="12">
        <v>86</v>
      </c>
      <c r="B91" s="78" t="s">
        <v>130</v>
      </c>
      <c r="C91" s="76" t="s">
        <v>35</v>
      </c>
      <c r="D91" s="76"/>
      <c r="E91" s="49">
        <v>21</v>
      </c>
      <c r="F91" s="51">
        <f>IF(C91="B",IF(ROUND(E91*$G$302/113,0)&gt;36,36,ROUND(E91*$G$302/113,0)),IF(C91="W",IF(ROUND(E91*$G$303/113,0)&gt;36,36,ROUND(E91*$G$302/113,0)),
IF(C91="R",IF(ROUND(E91*$G$304/113,0)&gt;40,40,ROUND(E91*$G$304/113,0)),"??")))</f>
        <v>25</v>
      </c>
      <c r="G91" s="75">
        <v>8</v>
      </c>
      <c r="H91" s="75">
        <v>8</v>
      </c>
      <c r="I91" s="75">
        <v>8</v>
      </c>
      <c r="J91" s="75">
        <v>8</v>
      </c>
      <c r="K91" s="75">
        <v>8</v>
      </c>
      <c r="L91" s="75">
        <v>8</v>
      </c>
      <c r="M91" s="75">
        <v>8</v>
      </c>
      <c r="N91" s="75">
        <v>8</v>
      </c>
      <c r="O91" s="75">
        <v>8</v>
      </c>
      <c r="P91" s="75">
        <f>SUM(G91:O91)</f>
        <v>72</v>
      </c>
      <c r="Q91" s="75">
        <v>8</v>
      </c>
      <c r="R91" s="75">
        <v>8</v>
      </c>
      <c r="S91" s="75">
        <v>8</v>
      </c>
      <c r="T91" s="75">
        <v>8</v>
      </c>
      <c r="U91" s="75">
        <v>8</v>
      </c>
      <c r="V91" s="75">
        <v>8</v>
      </c>
      <c r="W91" s="75">
        <v>8</v>
      </c>
      <c r="X91" s="75">
        <v>8</v>
      </c>
      <c r="Y91" s="75">
        <v>8</v>
      </c>
      <c r="Z91" s="75">
        <f>SUM(Q91:Y91)</f>
        <v>72</v>
      </c>
      <c r="AA91" s="75">
        <f>P91+Z91</f>
        <v>144</v>
      </c>
      <c r="AB91" s="55">
        <f>AA91-(0.5*(IF(C91="B",IF((E91*$G$302/113)&gt;36,36,(E91*$G$302/113)),IF(C91="W",IF((E91*$G$303/113)&gt;36,36,(E91*$G$302/113)),
IF(C91="R",IF((E91*$G$304/113)&gt;40,40,(E91*$G$304/113)),"??")))))</f>
        <v>131.73451327433628</v>
      </c>
    </row>
    <row r="92" spans="1:29" ht="17" hidden="1" customHeight="1" x14ac:dyDescent="0.25">
      <c r="A92" s="11">
        <v>87</v>
      </c>
      <c r="B92" s="77" t="s">
        <v>185</v>
      </c>
      <c r="C92" s="74" t="s">
        <v>35</v>
      </c>
      <c r="D92" s="74"/>
      <c r="E92" s="49">
        <v>21</v>
      </c>
      <c r="F92" s="51">
        <f>IF(C92="B",IF(ROUND(E92*$G$302/113,0)&gt;36,36,ROUND(E92*$G$302/113,0)),IF(C92="W",IF(ROUND(E92*$G$303/113,0)&gt;36,36,ROUND(E92*$G$302/113,0)),
IF(C92="R",IF(ROUND(E92*$G$304/113,0)&gt;40,40,ROUND(E92*$G$304/113,0)),"??")))</f>
        <v>25</v>
      </c>
      <c r="G92" s="75">
        <v>8</v>
      </c>
      <c r="H92" s="75">
        <v>8</v>
      </c>
      <c r="I92" s="75">
        <v>8</v>
      </c>
      <c r="J92" s="75">
        <v>8</v>
      </c>
      <c r="K92" s="75">
        <v>8</v>
      </c>
      <c r="L92" s="75">
        <v>8</v>
      </c>
      <c r="M92" s="75">
        <v>8</v>
      </c>
      <c r="N92" s="75">
        <v>8</v>
      </c>
      <c r="O92" s="75">
        <v>8</v>
      </c>
      <c r="P92" s="75">
        <f>SUM(G92:O92)</f>
        <v>72</v>
      </c>
      <c r="Q92" s="75">
        <v>8</v>
      </c>
      <c r="R92" s="75">
        <v>8</v>
      </c>
      <c r="S92" s="75">
        <v>8</v>
      </c>
      <c r="T92" s="75">
        <v>8</v>
      </c>
      <c r="U92" s="75">
        <v>8</v>
      </c>
      <c r="V92" s="75">
        <v>8</v>
      </c>
      <c r="W92" s="75">
        <v>8</v>
      </c>
      <c r="X92" s="75">
        <v>8</v>
      </c>
      <c r="Y92" s="75">
        <v>8</v>
      </c>
      <c r="Z92" s="75">
        <f>SUM(Q92:Y92)</f>
        <v>72</v>
      </c>
      <c r="AA92" s="75">
        <f>P92+Z92</f>
        <v>144</v>
      </c>
      <c r="AB92" s="55">
        <f>AA92-(0.5*(IF(C92="B",IF((E92*$G$302/113)&gt;36,36,(E92*$G$302/113)),IF(C92="W",IF((E92*$G$303/113)&gt;36,36,(E92*$G$302/113)),
IF(C92="R",IF((E92*$G$304/113)&gt;40,40,(E92*$G$304/113)),"??")))))</f>
        <v>131.73451327433628</v>
      </c>
    </row>
    <row r="93" spans="1:29" ht="17" hidden="1" customHeight="1" x14ac:dyDescent="0.25">
      <c r="A93" s="12">
        <v>88</v>
      </c>
      <c r="B93" s="78" t="s">
        <v>240</v>
      </c>
      <c r="C93" s="74" t="s">
        <v>36</v>
      </c>
      <c r="D93" s="76"/>
      <c r="E93" s="49">
        <v>21</v>
      </c>
      <c r="F93" s="51">
        <f>IF(C93="B",IF(ROUND(E93*$G$302/113,0)&gt;36,36,ROUND(E93*$G$302/113,0)),IF(C93="W",IF(ROUND(E93*$G$303/113,0)&gt;36,36,ROUND(E93*$G$302/113,0)),
IF(C93="R",IF(ROUND(E93*$G$304/113,0)&gt;40,40,ROUND(E93*$G$304/113,0)),"??")))</f>
        <v>25</v>
      </c>
      <c r="G93" s="75">
        <v>8</v>
      </c>
      <c r="H93" s="75">
        <v>8</v>
      </c>
      <c r="I93" s="75">
        <v>8</v>
      </c>
      <c r="J93" s="75">
        <v>8</v>
      </c>
      <c r="K93" s="75">
        <v>8</v>
      </c>
      <c r="L93" s="75">
        <v>8</v>
      </c>
      <c r="M93" s="75">
        <v>8</v>
      </c>
      <c r="N93" s="75">
        <v>8</v>
      </c>
      <c r="O93" s="75">
        <v>8</v>
      </c>
      <c r="P93" s="75">
        <f>SUM(G93:O93)</f>
        <v>72</v>
      </c>
      <c r="Q93" s="75">
        <v>8</v>
      </c>
      <c r="R93" s="75">
        <v>8</v>
      </c>
      <c r="S93" s="75">
        <v>8</v>
      </c>
      <c r="T93" s="75">
        <v>8</v>
      </c>
      <c r="U93" s="75">
        <v>8</v>
      </c>
      <c r="V93" s="75">
        <v>8</v>
      </c>
      <c r="W93" s="75">
        <v>8</v>
      </c>
      <c r="X93" s="75">
        <v>8</v>
      </c>
      <c r="Y93" s="75">
        <v>8</v>
      </c>
      <c r="Z93" s="75">
        <f>SUM(Q93:Y93)</f>
        <v>72</v>
      </c>
      <c r="AA93" s="75">
        <f>P93+Z93</f>
        <v>144</v>
      </c>
      <c r="AB93" s="55">
        <f>AA93-(0.5*(IF(C93="B",IF((E93*$G$302/113)&gt;36,36,(E93*$G$302/113)),IF(C93="W",IF((E93*$G$303/113)&gt;36,36,(E93*$G$302/113)),
IF(C93="R",IF((E93*$G$304/113)&gt;40,40,(E93*$G$304/113)),"??")))))</f>
        <v>131.73451327433628</v>
      </c>
    </row>
    <row r="94" spans="1:29" ht="17" hidden="1" customHeight="1" x14ac:dyDescent="0.25">
      <c r="A94" s="11">
        <v>89</v>
      </c>
      <c r="B94" s="78" t="s">
        <v>116</v>
      </c>
      <c r="C94" s="74" t="s">
        <v>35</v>
      </c>
      <c r="D94" s="76"/>
      <c r="E94" s="49">
        <v>20.9</v>
      </c>
      <c r="F94" s="51">
        <f>IF(C94="B",IF(ROUND(E94*$G$302/113,0)&gt;36,36,ROUND(E94*$G$302/113,0)),IF(C94="W",IF(ROUND(E94*$G$303/113,0)&gt;36,36,ROUND(E94*$G$302/113,0)),
IF(C94="R",IF(ROUND(E94*$G$304/113,0)&gt;40,40,ROUND(E94*$G$304/113,0)),"??")))</f>
        <v>24</v>
      </c>
      <c r="G94" s="75">
        <v>8</v>
      </c>
      <c r="H94" s="75">
        <v>8</v>
      </c>
      <c r="I94" s="75">
        <v>8</v>
      </c>
      <c r="J94" s="75">
        <v>8</v>
      </c>
      <c r="K94" s="75">
        <v>8</v>
      </c>
      <c r="L94" s="75">
        <v>8</v>
      </c>
      <c r="M94" s="75">
        <v>8</v>
      </c>
      <c r="N94" s="75">
        <v>8</v>
      </c>
      <c r="O94" s="75">
        <v>8</v>
      </c>
      <c r="P94" s="75">
        <f>SUM(G94:O94)</f>
        <v>72</v>
      </c>
      <c r="Q94" s="75">
        <v>8</v>
      </c>
      <c r="R94" s="75">
        <v>8</v>
      </c>
      <c r="S94" s="75">
        <v>8</v>
      </c>
      <c r="T94" s="75">
        <v>8</v>
      </c>
      <c r="U94" s="75">
        <v>8</v>
      </c>
      <c r="V94" s="75">
        <v>8</v>
      </c>
      <c r="W94" s="75">
        <v>8</v>
      </c>
      <c r="X94" s="75">
        <v>8</v>
      </c>
      <c r="Y94" s="75">
        <v>8</v>
      </c>
      <c r="Z94" s="75">
        <f>SUM(Q94:Y94)</f>
        <v>72</v>
      </c>
      <c r="AA94" s="75">
        <f>P94+Z94</f>
        <v>144</v>
      </c>
      <c r="AB94" s="55">
        <f>AA94-(0.5*(IF(C94="B",IF((E94*$G$302/113)&gt;36,36,(E94*$G$302/113)),IF(C94="W",IF((E94*$G$303/113)&gt;36,36,(E94*$G$302/113)),
IF(C94="R",IF((E94*$G$304/113)&gt;40,40,(E94*$G$304/113)),"??")))))</f>
        <v>131.79292035398231</v>
      </c>
    </row>
    <row r="95" spans="1:29" ht="17" hidden="1" customHeight="1" x14ac:dyDescent="0.25">
      <c r="A95" s="12">
        <v>90</v>
      </c>
      <c r="B95" s="78" t="s">
        <v>201</v>
      </c>
      <c r="C95" s="74" t="s">
        <v>35</v>
      </c>
      <c r="D95" s="76"/>
      <c r="E95" s="49">
        <v>20.9</v>
      </c>
      <c r="F95" s="51">
        <f>IF(C95="B",IF(ROUND(E95*$G$302/113,0)&gt;36,36,ROUND(E95*$G$302/113,0)),IF(C95="W",IF(ROUND(E95*$G$303/113,0)&gt;36,36,ROUND(E95*$G$302/113,0)),
IF(C95="R",IF(ROUND(E95*$G$304/113,0)&gt;40,40,ROUND(E95*$G$304/113,0)),"??")))</f>
        <v>24</v>
      </c>
      <c r="G95" s="75">
        <v>8</v>
      </c>
      <c r="H95" s="75">
        <v>8</v>
      </c>
      <c r="I95" s="75">
        <v>8</v>
      </c>
      <c r="J95" s="75">
        <v>8</v>
      </c>
      <c r="K95" s="75">
        <v>8</v>
      </c>
      <c r="L95" s="75">
        <v>8</v>
      </c>
      <c r="M95" s="75">
        <v>8</v>
      </c>
      <c r="N95" s="75">
        <v>8</v>
      </c>
      <c r="O95" s="75">
        <v>8</v>
      </c>
      <c r="P95" s="75">
        <f>SUM(G95:O95)</f>
        <v>72</v>
      </c>
      <c r="Q95" s="75">
        <v>8</v>
      </c>
      <c r="R95" s="75">
        <v>8</v>
      </c>
      <c r="S95" s="75">
        <v>8</v>
      </c>
      <c r="T95" s="75">
        <v>8</v>
      </c>
      <c r="U95" s="75">
        <v>8</v>
      </c>
      <c r="V95" s="75">
        <v>8</v>
      </c>
      <c r="W95" s="75">
        <v>8</v>
      </c>
      <c r="X95" s="75">
        <v>8</v>
      </c>
      <c r="Y95" s="75">
        <v>8</v>
      </c>
      <c r="Z95" s="75">
        <f>SUM(Q95:Y95)</f>
        <v>72</v>
      </c>
      <c r="AA95" s="75">
        <f>P95+Z95</f>
        <v>144</v>
      </c>
      <c r="AB95" s="55">
        <f>AA95-(0.5*(IF(C95="B",IF((E95*$G$302/113)&gt;36,36,(E95*$G$302/113)),IF(C95="W",IF((E95*$G$303/113)&gt;36,36,(E95*$G$302/113)),
IF(C95="R",IF((E95*$G$304/113)&gt;40,40,(E95*$G$304/113)),"??")))))</f>
        <v>131.79292035398231</v>
      </c>
    </row>
    <row r="96" spans="1:29" ht="17" hidden="1" customHeight="1" x14ac:dyDescent="0.25">
      <c r="A96" s="11">
        <v>91</v>
      </c>
      <c r="B96" s="78" t="s">
        <v>103</v>
      </c>
      <c r="C96" s="74" t="s">
        <v>35</v>
      </c>
      <c r="D96" s="76"/>
      <c r="E96" s="49">
        <v>20.9</v>
      </c>
      <c r="F96" s="51">
        <f>IF(C96="B",IF(ROUND(E96*$G$302/113,0)&gt;36,36,ROUND(E96*$G$302/113,0)),IF(C96="W",IF(ROUND(E96*$G$303/113,0)&gt;36,36,ROUND(E96*$G$302/113,0)),
IF(C96="R",IF(ROUND(E96*$G$304/113,0)&gt;40,40,ROUND(E96*$G$304/113,0)),"??")))</f>
        <v>24</v>
      </c>
      <c r="G96" s="75">
        <v>8</v>
      </c>
      <c r="H96" s="75">
        <v>8</v>
      </c>
      <c r="I96" s="75">
        <v>8</v>
      </c>
      <c r="J96" s="75">
        <v>8</v>
      </c>
      <c r="K96" s="75">
        <v>8</v>
      </c>
      <c r="L96" s="75">
        <v>8</v>
      </c>
      <c r="M96" s="75">
        <v>8</v>
      </c>
      <c r="N96" s="75">
        <v>8</v>
      </c>
      <c r="O96" s="75">
        <v>8</v>
      </c>
      <c r="P96" s="75">
        <f>SUM(G96:O96)</f>
        <v>72</v>
      </c>
      <c r="Q96" s="75">
        <v>8</v>
      </c>
      <c r="R96" s="75">
        <v>8</v>
      </c>
      <c r="S96" s="75">
        <v>8</v>
      </c>
      <c r="T96" s="75">
        <v>8</v>
      </c>
      <c r="U96" s="75">
        <v>8</v>
      </c>
      <c r="V96" s="75">
        <v>8</v>
      </c>
      <c r="W96" s="75">
        <v>8</v>
      </c>
      <c r="X96" s="75">
        <v>8</v>
      </c>
      <c r="Y96" s="75">
        <v>8</v>
      </c>
      <c r="Z96" s="75">
        <f>SUM(Q96:Y96)</f>
        <v>72</v>
      </c>
      <c r="AA96" s="75">
        <f>P96+Z96</f>
        <v>144</v>
      </c>
      <c r="AB96" s="55">
        <f>AA96-(0.5*(IF(C96="B",IF((E96*$G$302/113)&gt;36,36,(E96*$G$302/113)),IF(C96="W",IF((E96*$G$303/113)&gt;36,36,(E96*$G$302/113)),
IF(C96="R",IF((E96*$G$304/113)&gt;40,40,(E96*$G$304/113)),"??")))))</f>
        <v>131.79292035398231</v>
      </c>
    </row>
    <row r="97" spans="1:28" ht="17" hidden="1" customHeight="1" x14ac:dyDescent="0.25">
      <c r="A97" s="12">
        <v>92</v>
      </c>
      <c r="B97" s="77" t="s">
        <v>204</v>
      </c>
      <c r="C97" s="74" t="s">
        <v>36</v>
      </c>
      <c r="D97" s="74"/>
      <c r="E97" s="49">
        <v>20.6</v>
      </c>
      <c r="F97" s="51">
        <f>IF(C97="B",IF(ROUND(E97*$G$302/113,0)&gt;36,36,ROUND(E97*$G$302/113,0)),IF(C97="W",IF(ROUND(E97*$G$303/113,0)&gt;36,36,ROUND(E97*$G$302/113,0)),
IF(C97="R",IF(ROUND(E97*$G$304/113,0)&gt;40,40,ROUND(E97*$G$304/113,0)),"??")))</f>
        <v>24</v>
      </c>
      <c r="G97" s="75">
        <v>8</v>
      </c>
      <c r="H97" s="75">
        <v>8</v>
      </c>
      <c r="I97" s="75">
        <v>8</v>
      </c>
      <c r="J97" s="75">
        <v>8</v>
      </c>
      <c r="K97" s="75">
        <v>8</v>
      </c>
      <c r="L97" s="75">
        <v>8</v>
      </c>
      <c r="M97" s="75">
        <v>8</v>
      </c>
      <c r="N97" s="75">
        <v>8</v>
      </c>
      <c r="O97" s="75">
        <v>8</v>
      </c>
      <c r="P97" s="75">
        <f>SUM(G97:O97)</f>
        <v>72</v>
      </c>
      <c r="Q97" s="75">
        <v>8</v>
      </c>
      <c r="R97" s="75">
        <v>8</v>
      </c>
      <c r="S97" s="75">
        <v>8</v>
      </c>
      <c r="T97" s="75">
        <v>8</v>
      </c>
      <c r="U97" s="75">
        <v>8</v>
      </c>
      <c r="V97" s="75">
        <v>8</v>
      </c>
      <c r="W97" s="75">
        <v>8</v>
      </c>
      <c r="X97" s="75">
        <v>8</v>
      </c>
      <c r="Y97" s="75">
        <v>8</v>
      </c>
      <c r="Z97" s="75">
        <f>SUM(Q97:Y97)</f>
        <v>72</v>
      </c>
      <c r="AA97" s="75">
        <f>P97+Z97</f>
        <v>144</v>
      </c>
      <c r="AB97" s="55">
        <f>AA97-(0.5*(IF(C97="B",IF((E97*$G$302/113)&gt;36,36,(E97*$G$302/113)),IF(C97="W",IF((E97*$G$303/113)&gt;36,36,(E97*$G$302/113)),
IF(C97="R",IF((E97*$G$304/113)&gt;40,40,(E97*$G$304/113)),"??")))))</f>
        <v>131.96814159292035</v>
      </c>
    </row>
    <row r="98" spans="1:28" ht="17" hidden="1" customHeight="1" x14ac:dyDescent="0.25">
      <c r="A98" s="11">
        <v>93</v>
      </c>
      <c r="B98" s="77" t="s">
        <v>131</v>
      </c>
      <c r="C98" s="74" t="s">
        <v>35</v>
      </c>
      <c r="D98" s="74"/>
      <c r="E98" s="49">
        <v>20.5</v>
      </c>
      <c r="F98" s="51">
        <f>IF(C98="B",IF(ROUND(E98*$G$302/113,0)&gt;36,36,ROUND(E98*$G$302/113,0)),IF(C98="W",IF(ROUND(E98*$G$303/113,0)&gt;36,36,ROUND(E98*$G$302/113,0)),
IF(C98="R",IF(ROUND(E98*$G$304/113,0)&gt;40,40,ROUND(E98*$G$304/113,0)),"??")))</f>
        <v>24</v>
      </c>
      <c r="G98" s="75">
        <v>8</v>
      </c>
      <c r="H98" s="75">
        <v>8</v>
      </c>
      <c r="I98" s="75">
        <v>8</v>
      </c>
      <c r="J98" s="75">
        <v>8</v>
      </c>
      <c r="K98" s="75">
        <v>8</v>
      </c>
      <c r="L98" s="75">
        <v>8</v>
      </c>
      <c r="M98" s="75">
        <v>8</v>
      </c>
      <c r="N98" s="75">
        <v>8</v>
      </c>
      <c r="O98" s="75">
        <v>8</v>
      </c>
      <c r="P98" s="75">
        <f>SUM(G98:O98)</f>
        <v>72</v>
      </c>
      <c r="Q98" s="75">
        <v>8</v>
      </c>
      <c r="R98" s="75">
        <v>8</v>
      </c>
      <c r="S98" s="75">
        <v>8</v>
      </c>
      <c r="T98" s="75">
        <v>8</v>
      </c>
      <c r="U98" s="75">
        <v>8</v>
      </c>
      <c r="V98" s="75">
        <v>8</v>
      </c>
      <c r="W98" s="75">
        <v>8</v>
      </c>
      <c r="X98" s="75">
        <v>8</v>
      </c>
      <c r="Y98" s="75">
        <v>8</v>
      </c>
      <c r="Z98" s="75">
        <f>SUM(Q98:Y98)</f>
        <v>72</v>
      </c>
      <c r="AA98" s="75">
        <f>P98+Z98</f>
        <v>144</v>
      </c>
      <c r="AB98" s="55">
        <f>AA98-(0.5*(IF(C98="B",IF((E98*$G$302/113)&gt;36,36,(E98*$G$302/113)),IF(C98="W",IF((E98*$G$303/113)&gt;36,36,(E98*$G$302/113)),
IF(C98="R",IF((E98*$G$304/113)&gt;40,40,(E98*$G$304/113)),"??")))))</f>
        <v>132.02654867256638</v>
      </c>
    </row>
    <row r="99" spans="1:28" ht="17" hidden="1" customHeight="1" x14ac:dyDescent="0.25">
      <c r="A99" s="12">
        <v>94</v>
      </c>
      <c r="B99" s="78" t="s">
        <v>105</v>
      </c>
      <c r="C99" s="76" t="s">
        <v>35</v>
      </c>
      <c r="D99" s="76"/>
      <c r="E99" s="49">
        <v>20.399999999999999</v>
      </c>
      <c r="F99" s="51">
        <f>IF(C99="B",IF(ROUND(E99*$G$302/113,0)&gt;36,36,ROUND(E99*$G$302/113,0)),IF(C99="W",IF(ROUND(E99*$G$303/113,0)&gt;36,36,ROUND(E99*$G$302/113,0)),
IF(C99="R",IF(ROUND(E99*$G$304/113,0)&gt;40,40,ROUND(E99*$G$304/113,0)),"??")))</f>
        <v>24</v>
      </c>
      <c r="G99" s="75">
        <v>8</v>
      </c>
      <c r="H99" s="75">
        <v>8</v>
      </c>
      <c r="I99" s="75">
        <v>8</v>
      </c>
      <c r="J99" s="75">
        <v>8</v>
      </c>
      <c r="K99" s="75">
        <v>8</v>
      </c>
      <c r="L99" s="75">
        <v>8</v>
      </c>
      <c r="M99" s="75">
        <v>8</v>
      </c>
      <c r="N99" s="75">
        <v>8</v>
      </c>
      <c r="O99" s="75">
        <v>8</v>
      </c>
      <c r="P99" s="75">
        <f>SUM(G99:O99)</f>
        <v>72</v>
      </c>
      <c r="Q99" s="75">
        <v>8</v>
      </c>
      <c r="R99" s="75">
        <v>8</v>
      </c>
      <c r="S99" s="75">
        <v>8</v>
      </c>
      <c r="T99" s="75">
        <v>8</v>
      </c>
      <c r="U99" s="75">
        <v>8</v>
      </c>
      <c r="V99" s="75">
        <v>8</v>
      </c>
      <c r="W99" s="75">
        <v>8</v>
      </c>
      <c r="X99" s="75">
        <v>8</v>
      </c>
      <c r="Y99" s="75">
        <v>8</v>
      </c>
      <c r="Z99" s="75">
        <f>SUM(Q99:Y99)</f>
        <v>72</v>
      </c>
      <c r="AA99" s="75">
        <f>P99+Z99</f>
        <v>144</v>
      </c>
      <c r="AB99" s="55">
        <f>AA99-(0.5*(IF(C99="B",IF((E99*$G$302/113)&gt;36,36,(E99*$G$302/113)),IF(C99="W",IF((E99*$G$303/113)&gt;36,36,(E99*$G$302/113)),
IF(C99="R",IF((E99*$G$304/113)&gt;40,40,(E99*$G$304/113)),"??")))))</f>
        <v>132.08495575221238</v>
      </c>
    </row>
    <row r="100" spans="1:28" ht="17" hidden="1" customHeight="1" x14ac:dyDescent="0.25">
      <c r="A100" s="11">
        <v>95</v>
      </c>
      <c r="B100" s="77" t="s">
        <v>67</v>
      </c>
      <c r="C100" s="74" t="s">
        <v>35</v>
      </c>
      <c r="D100" s="74"/>
      <c r="E100" s="49">
        <v>20.3</v>
      </c>
      <c r="F100" s="51">
        <f>IF(C100="B",IF(ROUND(E100*$G$302/113,0)&gt;36,36,ROUND(E100*$G$302/113,0)),IF(C100="W",IF(ROUND(E100*$G$303/113,0)&gt;36,36,ROUND(E100*$G$302/113,0)),
IF(C100="R",IF(ROUND(E100*$G$304/113,0)&gt;40,40,ROUND(E100*$G$304/113,0)),"??")))</f>
        <v>24</v>
      </c>
      <c r="G100" s="75">
        <v>8</v>
      </c>
      <c r="H100" s="75">
        <v>8</v>
      </c>
      <c r="I100" s="75">
        <v>8</v>
      </c>
      <c r="J100" s="75">
        <v>8</v>
      </c>
      <c r="K100" s="75">
        <v>8</v>
      </c>
      <c r="L100" s="75">
        <v>8</v>
      </c>
      <c r="M100" s="75">
        <v>8</v>
      </c>
      <c r="N100" s="75">
        <v>8</v>
      </c>
      <c r="O100" s="75">
        <v>8</v>
      </c>
      <c r="P100" s="75">
        <f>SUM(G100:O100)</f>
        <v>72</v>
      </c>
      <c r="Q100" s="75">
        <v>8</v>
      </c>
      <c r="R100" s="75">
        <v>8</v>
      </c>
      <c r="S100" s="75">
        <v>8</v>
      </c>
      <c r="T100" s="75">
        <v>8</v>
      </c>
      <c r="U100" s="75">
        <v>8</v>
      </c>
      <c r="V100" s="75">
        <v>8</v>
      </c>
      <c r="W100" s="75">
        <v>8</v>
      </c>
      <c r="X100" s="75">
        <v>8</v>
      </c>
      <c r="Y100" s="75">
        <v>8</v>
      </c>
      <c r="Z100" s="75">
        <f>SUM(Q100:Y100)</f>
        <v>72</v>
      </c>
      <c r="AA100" s="75">
        <f>P100+Z100</f>
        <v>144</v>
      </c>
      <c r="AB100" s="55">
        <f>AA100-(0.5*(IF(C100="B",IF((E100*$G$302/113)&gt;36,36,(E100*$G$302/113)),IF(C100="W",IF((E100*$G$303/113)&gt;36,36,(E100*$G$302/113)),
IF(C100="R",IF((E100*$G$304/113)&gt;40,40,(E100*$G$304/113)),"??")))))</f>
        <v>132.14336283185841</v>
      </c>
    </row>
    <row r="101" spans="1:28" ht="17" hidden="1" customHeight="1" x14ac:dyDescent="0.25">
      <c r="A101" s="12">
        <v>96</v>
      </c>
      <c r="B101" s="78" t="s">
        <v>118</v>
      </c>
      <c r="C101" s="74" t="s">
        <v>35</v>
      </c>
      <c r="D101" s="76"/>
      <c r="E101" s="49">
        <v>20.3</v>
      </c>
      <c r="F101" s="51">
        <f>IF(C101="B",IF(ROUND(E101*$G$302/113,0)&gt;36,36,ROUND(E101*$G$302/113,0)),IF(C101="W",IF(ROUND(E101*$G$303/113,0)&gt;36,36,ROUND(E101*$G$302/113,0)),
IF(C101="R",IF(ROUND(E101*$G$304/113,0)&gt;40,40,ROUND(E101*$G$304/113,0)),"??")))</f>
        <v>24</v>
      </c>
      <c r="G101" s="75">
        <v>8</v>
      </c>
      <c r="H101" s="75">
        <v>8</v>
      </c>
      <c r="I101" s="75">
        <v>8</v>
      </c>
      <c r="J101" s="75">
        <v>8</v>
      </c>
      <c r="K101" s="75">
        <v>8</v>
      </c>
      <c r="L101" s="75">
        <v>8</v>
      </c>
      <c r="M101" s="75">
        <v>8</v>
      </c>
      <c r="N101" s="75">
        <v>8</v>
      </c>
      <c r="O101" s="75">
        <v>8</v>
      </c>
      <c r="P101" s="75">
        <f>SUM(G101:O101)</f>
        <v>72</v>
      </c>
      <c r="Q101" s="75">
        <v>8</v>
      </c>
      <c r="R101" s="75">
        <v>8</v>
      </c>
      <c r="S101" s="75">
        <v>8</v>
      </c>
      <c r="T101" s="75">
        <v>8</v>
      </c>
      <c r="U101" s="75">
        <v>8</v>
      </c>
      <c r="V101" s="75">
        <v>8</v>
      </c>
      <c r="W101" s="75">
        <v>8</v>
      </c>
      <c r="X101" s="75">
        <v>8</v>
      </c>
      <c r="Y101" s="75">
        <v>8</v>
      </c>
      <c r="Z101" s="75">
        <f>SUM(Q101:Y101)</f>
        <v>72</v>
      </c>
      <c r="AA101" s="75">
        <f>P101+Z101</f>
        <v>144</v>
      </c>
      <c r="AB101" s="55">
        <f>AA101-(0.5*(IF(C101="B",IF((E101*$G$302/113)&gt;36,36,(E101*$G$302/113)),IF(C101="W",IF((E101*$G$303/113)&gt;36,36,(E101*$G$302/113)),
IF(C101="R",IF((E101*$G$304/113)&gt;40,40,(E101*$G$304/113)),"??")))))</f>
        <v>132.14336283185841</v>
      </c>
    </row>
    <row r="102" spans="1:28" ht="17" hidden="1" customHeight="1" x14ac:dyDescent="0.25">
      <c r="A102" s="11">
        <v>97</v>
      </c>
      <c r="B102" s="78" t="s">
        <v>128</v>
      </c>
      <c r="C102" s="74" t="s">
        <v>35</v>
      </c>
      <c r="D102" s="76"/>
      <c r="E102" s="49">
        <v>20.3</v>
      </c>
      <c r="F102" s="51">
        <f>IF(C102="B",IF(ROUND(E102*$G$302/113,0)&gt;36,36,ROUND(E102*$G$302/113,0)),IF(C102="W",IF(ROUND(E102*$G$303/113,0)&gt;36,36,ROUND(E102*$G$302/113,0)),
IF(C102="R",IF(ROUND(E102*$G$304/113,0)&gt;40,40,ROUND(E102*$G$304/113,0)),"??")))</f>
        <v>24</v>
      </c>
      <c r="G102" s="75">
        <v>8</v>
      </c>
      <c r="H102" s="75">
        <v>8</v>
      </c>
      <c r="I102" s="75">
        <v>8</v>
      </c>
      <c r="J102" s="75">
        <v>8</v>
      </c>
      <c r="K102" s="75">
        <v>8</v>
      </c>
      <c r="L102" s="75">
        <v>8</v>
      </c>
      <c r="M102" s="75">
        <v>8</v>
      </c>
      <c r="N102" s="75">
        <v>8</v>
      </c>
      <c r="O102" s="75">
        <v>8</v>
      </c>
      <c r="P102" s="75">
        <f>SUM(G102:O102)</f>
        <v>72</v>
      </c>
      <c r="Q102" s="75">
        <v>8</v>
      </c>
      <c r="R102" s="75">
        <v>8</v>
      </c>
      <c r="S102" s="75">
        <v>8</v>
      </c>
      <c r="T102" s="75">
        <v>8</v>
      </c>
      <c r="U102" s="75">
        <v>8</v>
      </c>
      <c r="V102" s="75">
        <v>8</v>
      </c>
      <c r="W102" s="75">
        <v>8</v>
      </c>
      <c r="X102" s="75">
        <v>8</v>
      </c>
      <c r="Y102" s="75">
        <v>8</v>
      </c>
      <c r="Z102" s="75">
        <f>SUM(Q102:Y102)</f>
        <v>72</v>
      </c>
      <c r="AA102" s="75">
        <f>P102+Z102</f>
        <v>144</v>
      </c>
      <c r="AB102" s="55">
        <f>AA102-(0.5*(IF(C102="B",IF((E102*$G$302/113)&gt;36,36,(E102*$G$302/113)),IF(C102="W",IF((E102*$G$303/113)&gt;36,36,(E102*$G$302/113)),
IF(C102="R",IF((E102*$G$304/113)&gt;40,40,(E102*$G$304/113)),"??")))))</f>
        <v>132.14336283185841</v>
      </c>
    </row>
    <row r="103" spans="1:28" ht="17" hidden="1" customHeight="1" x14ac:dyDescent="0.25">
      <c r="A103" s="12">
        <v>98</v>
      </c>
      <c r="B103" s="78" t="s">
        <v>55</v>
      </c>
      <c r="C103" s="74" t="s">
        <v>35</v>
      </c>
      <c r="D103" s="76"/>
      <c r="E103" s="49">
        <v>20.2</v>
      </c>
      <c r="F103" s="51">
        <f>IF(C103="B",IF(ROUND(E103*$G$302/113,0)&gt;36,36,ROUND(E103*$G$302/113,0)),IF(C103="W",IF(ROUND(E103*$G$303/113,0)&gt;36,36,ROUND(E103*$G$302/113,0)),
IF(C103="R",IF(ROUND(E103*$G$304/113,0)&gt;40,40,ROUND(E103*$G$304/113,0)),"??")))</f>
        <v>24</v>
      </c>
      <c r="G103" s="75">
        <v>8</v>
      </c>
      <c r="H103" s="75">
        <v>8</v>
      </c>
      <c r="I103" s="75">
        <v>8</v>
      </c>
      <c r="J103" s="75">
        <v>8</v>
      </c>
      <c r="K103" s="75">
        <v>8</v>
      </c>
      <c r="L103" s="75">
        <v>8</v>
      </c>
      <c r="M103" s="75">
        <v>8</v>
      </c>
      <c r="N103" s="75">
        <v>8</v>
      </c>
      <c r="O103" s="75">
        <v>8</v>
      </c>
      <c r="P103" s="75">
        <f>SUM(G103:O103)</f>
        <v>72</v>
      </c>
      <c r="Q103" s="75">
        <v>8</v>
      </c>
      <c r="R103" s="75">
        <v>8</v>
      </c>
      <c r="S103" s="75">
        <v>8</v>
      </c>
      <c r="T103" s="75">
        <v>8</v>
      </c>
      <c r="U103" s="75">
        <v>8</v>
      </c>
      <c r="V103" s="75">
        <v>8</v>
      </c>
      <c r="W103" s="75">
        <v>8</v>
      </c>
      <c r="X103" s="75">
        <v>8</v>
      </c>
      <c r="Y103" s="75">
        <v>8</v>
      </c>
      <c r="Z103" s="75">
        <f>SUM(Q103:Y103)</f>
        <v>72</v>
      </c>
      <c r="AA103" s="75">
        <f>P103+Z103</f>
        <v>144</v>
      </c>
      <c r="AB103" s="55">
        <f>AA103-(0.5*(IF(C103="B",IF((E103*$G$302/113)&gt;36,36,(E103*$G$302/113)),IF(C103="W",IF((E103*$G$303/113)&gt;36,36,(E103*$G$302/113)),
IF(C103="R",IF((E103*$G$304/113)&gt;40,40,(E103*$G$304/113)),"??")))))</f>
        <v>132.20176991150441</v>
      </c>
    </row>
    <row r="104" spans="1:28" ht="17" hidden="1" customHeight="1" x14ac:dyDescent="0.25">
      <c r="A104" s="11">
        <v>99</v>
      </c>
      <c r="B104" s="77" t="s">
        <v>142</v>
      </c>
      <c r="C104" s="74" t="s">
        <v>35</v>
      </c>
      <c r="D104" s="74"/>
      <c r="E104" s="49">
        <v>20.100000000000001</v>
      </c>
      <c r="F104" s="51">
        <f>IF(C104="B",IF(ROUND(E104*$G$302/113,0)&gt;36,36,ROUND(E104*$G$302/113,0)),IF(C104="W",IF(ROUND(E104*$G$303/113,0)&gt;36,36,ROUND(E104*$G$302/113,0)),
IF(C104="R",IF(ROUND(E104*$G$304/113,0)&gt;40,40,ROUND(E104*$G$304/113,0)),"??")))</f>
        <v>23</v>
      </c>
      <c r="G104" s="75">
        <v>8</v>
      </c>
      <c r="H104" s="75">
        <v>8</v>
      </c>
      <c r="I104" s="75">
        <v>8</v>
      </c>
      <c r="J104" s="75">
        <v>8</v>
      </c>
      <c r="K104" s="75">
        <v>8</v>
      </c>
      <c r="L104" s="75">
        <v>8</v>
      </c>
      <c r="M104" s="75">
        <v>8</v>
      </c>
      <c r="N104" s="75">
        <v>8</v>
      </c>
      <c r="O104" s="75">
        <v>8</v>
      </c>
      <c r="P104" s="75">
        <f>SUM(G104:O104)</f>
        <v>72</v>
      </c>
      <c r="Q104" s="75">
        <v>8</v>
      </c>
      <c r="R104" s="75">
        <v>8</v>
      </c>
      <c r="S104" s="75">
        <v>8</v>
      </c>
      <c r="T104" s="75">
        <v>8</v>
      </c>
      <c r="U104" s="75">
        <v>8</v>
      </c>
      <c r="V104" s="75">
        <v>8</v>
      </c>
      <c r="W104" s="75">
        <v>8</v>
      </c>
      <c r="X104" s="75">
        <v>8</v>
      </c>
      <c r="Y104" s="75">
        <v>8</v>
      </c>
      <c r="Z104" s="75">
        <f>SUM(Q104:Y104)</f>
        <v>72</v>
      </c>
      <c r="AA104" s="75">
        <f>P104+Z104</f>
        <v>144</v>
      </c>
      <c r="AB104" s="55">
        <f>AA104-(0.5*(IF(C104="B",IF((E104*$G$302/113)&gt;36,36,(E104*$G$302/113)),IF(C104="W",IF((E104*$G$303/113)&gt;36,36,(E104*$G$302/113)),
IF(C104="R",IF((E104*$G$304/113)&gt;40,40,(E104*$G$304/113)),"??")))))</f>
        <v>132.26017699115044</v>
      </c>
    </row>
    <row r="105" spans="1:28" ht="17" hidden="1" customHeight="1" x14ac:dyDescent="0.25">
      <c r="A105" s="12">
        <v>100</v>
      </c>
      <c r="B105" s="77" t="s">
        <v>168</v>
      </c>
      <c r="C105" s="74" t="s">
        <v>35</v>
      </c>
      <c r="D105" s="74"/>
      <c r="E105" s="49">
        <v>20.100000000000001</v>
      </c>
      <c r="F105" s="51">
        <f>IF(C105="B",IF(ROUND(E105*$G$302/113,0)&gt;36,36,ROUND(E105*$G$302/113,0)),IF(C105="W",IF(ROUND(E105*$G$303/113,0)&gt;36,36,ROUND(E105*$G$302/113,0)),
IF(C105="R",IF(ROUND(E105*$G$304/113,0)&gt;40,40,ROUND(E105*$G$304/113,0)),"??")))</f>
        <v>23</v>
      </c>
      <c r="G105" s="75">
        <v>8</v>
      </c>
      <c r="H105" s="75">
        <v>8</v>
      </c>
      <c r="I105" s="75">
        <v>8</v>
      </c>
      <c r="J105" s="75">
        <v>8</v>
      </c>
      <c r="K105" s="75">
        <v>8</v>
      </c>
      <c r="L105" s="75">
        <v>8</v>
      </c>
      <c r="M105" s="75">
        <v>8</v>
      </c>
      <c r="N105" s="75">
        <v>8</v>
      </c>
      <c r="O105" s="75">
        <v>8</v>
      </c>
      <c r="P105" s="75">
        <f>SUM(G105:O105)</f>
        <v>72</v>
      </c>
      <c r="Q105" s="75">
        <v>8</v>
      </c>
      <c r="R105" s="75">
        <v>8</v>
      </c>
      <c r="S105" s="75">
        <v>8</v>
      </c>
      <c r="T105" s="75">
        <v>8</v>
      </c>
      <c r="U105" s="75">
        <v>8</v>
      </c>
      <c r="V105" s="75">
        <v>8</v>
      </c>
      <c r="W105" s="75">
        <v>8</v>
      </c>
      <c r="X105" s="75">
        <v>8</v>
      </c>
      <c r="Y105" s="75">
        <v>8</v>
      </c>
      <c r="Z105" s="75">
        <f>SUM(Q105:Y105)</f>
        <v>72</v>
      </c>
      <c r="AA105" s="75">
        <f>P105+Z105</f>
        <v>144</v>
      </c>
      <c r="AB105" s="55">
        <f>AA105-(0.5*(IF(C105="B",IF((E105*$G$302/113)&gt;36,36,(E105*$G$302/113)),IF(C105="W",IF((E105*$G$303/113)&gt;36,36,(E105*$G$302/113)),
IF(C105="R",IF((E105*$G$304/113)&gt;40,40,(E105*$G$304/113)),"??")))))</f>
        <v>132.26017699115044</v>
      </c>
    </row>
    <row r="106" spans="1:28" ht="17" hidden="1" customHeight="1" x14ac:dyDescent="0.25">
      <c r="A106" s="11">
        <v>101</v>
      </c>
      <c r="B106" s="78" t="s">
        <v>64</v>
      </c>
      <c r="C106" s="76" t="s">
        <v>35</v>
      </c>
      <c r="D106" s="76"/>
      <c r="E106" s="49">
        <v>20</v>
      </c>
      <c r="F106" s="51">
        <f>IF(C106="B",IF(ROUND(E106*$G$302/113,0)&gt;36,36,ROUND(E106*$G$302/113,0)),IF(C106="W",IF(ROUND(E106*$G$303/113,0)&gt;36,36,ROUND(E106*$G$302/113,0)),
IF(C106="R",IF(ROUND(E106*$G$304/113,0)&gt;40,40,ROUND(E106*$G$304/113,0)),"??")))</f>
        <v>23</v>
      </c>
      <c r="G106" s="75">
        <v>8</v>
      </c>
      <c r="H106" s="75">
        <v>8</v>
      </c>
      <c r="I106" s="75">
        <v>8</v>
      </c>
      <c r="J106" s="75">
        <v>8</v>
      </c>
      <c r="K106" s="75">
        <v>8</v>
      </c>
      <c r="L106" s="75">
        <v>8</v>
      </c>
      <c r="M106" s="75">
        <v>8</v>
      </c>
      <c r="N106" s="75">
        <v>8</v>
      </c>
      <c r="O106" s="75">
        <v>8</v>
      </c>
      <c r="P106" s="75">
        <f>SUM(G106:O106)</f>
        <v>72</v>
      </c>
      <c r="Q106" s="75">
        <v>8</v>
      </c>
      <c r="R106" s="75">
        <v>8</v>
      </c>
      <c r="S106" s="75">
        <v>8</v>
      </c>
      <c r="T106" s="75">
        <v>8</v>
      </c>
      <c r="U106" s="75">
        <v>8</v>
      </c>
      <c r="V106" s="75">
        <v>8</v>
      </c>
      <c r="W106" s="75">
        <v>8</v>
      </c>
      <c r="X106" s="75">
        <v>8</v>
      </c>
      <c r="Y106" s="75">
        <v>8</v>
      </c>
      <c r="Z106" s="75">
        <f>SUM(Q106:Y106)</f>
        <v>72</v>
      </c>
      <c r="AA106" s="75">
        <f>P106+Z106</f>
        <v>144</v>
      </c>
      <c r="AB106" s="55">
        <f>AA106-(0.5*(IF(C106="B",IF((E106*$G$302/113)&gt;36,36,(E106*$G$302/113)),IF(C106="W",IF((E106*$G$303/113)&gt;36,36,(E106*$G$302/113)),
IF(C106="R",IF((E106*$G$304/113)&gt;40,40,(E106*$G$304/113)),"??")))))</f>
        <v>132.31858407079645</v>
      </c>
    </row>
    <row r="107" spans="1:28" ht="17" hidden="1" customHeight="1" x14ac:dyDescent="0.25">
      <c r="A107" s="12">
        <v>102</v>
      </c>
      <c r="B107" s="77" t="s">
        <v>254</v>
      </c>
      <c r="C107" s="74" t="s">
        <v>35</v>
      </c>
      <c r="D107" s="74"/>
      <c r="E107" s="49">
        <v>20</v>
      </c>
      <c r="F107" s="51">
        <f>IF(C107="B",IF(ROUND(E107*$G$302/113,0)&gt;36,36,ROUND(E107*$G$302/113,0)),IF(C107="W",IF(ROUND(E107*$G$303/113,0)&gt;36,36,ROUND(E107*$G$302/113,0)),
IF(C107="R",IF(ROUND(E107*$G$304/113,0)&gt;40,40,ROUND(E107*$G$304/113,0)),"??")))</f>
        <v>23</v>
      </c>
      <c r="G107" s="75">
        <v>8</v>
      </c>
      <c r="H107" s="75">
        <v>8</v>
      </c>
      <c r="I107" s="75">
        <v>8</v>
      </c>
      <c r="J107" s="75">
        <v>8</v>
      </c>
      <c r="K107" s="75">
        <v>8</v>
      </c>
      <c r="L107" s="75">
        <v>8</v>
      </c>
      <c r="M107" s="75">
        <v>8</v>
      </c>
      <c r="N107" s="75">
        <v>8</v>
      </c>
      <c r="O107" s="75">
        <v>8</v>
      </c>
      <c r="P107" s="75">
        <f>SUM(G107:O107)</f>
        <v>72</v>
      </c>
      <c r="Q107" s="75">
        <v>8</v>
      </c>
      <c r="R107" s="75">
        <v>8</v>
      </c>
      <c r="S107" s="75">
        <v>8</v>
      </c>
      <c r="T107" s="75">
        <v>8</v>
      </c>
      <c r="U107" s="75">
        <v>8</v>
      </c>
      <c r="V107" s="75">
        <v>8</v>
      </c>
      <c r="W107" s="75">
        <v>8</v>
      </c>
      <c r="X107" s="75">
        <v>8</v>
      </c>
      <c r="Y107" s="75">
        <v>8</v>
      </c>
      <c r="Z107" s="75">
        <f>SUM(Q107:Y107)</f>
        <v>72</v>
      </c>
      <c r="AA107" s="75">
        <f>P107+Z107</f>
        <v>144</v>
      </c>
      <c r="AB107" s="55">
        <f>AA107-(0.5*(IF(C107="B",IF((E107*$G$302/113)&gt;36,36,(E107*$G$302/113)),IF(C107="W",IF((E107*$G$303/113)&gt;36,36,(E107*$G$302/113)),
IF(C107="R",IF((E107*$G$304/113)&gt;40,40,(E107*$G$304/113)),"??")))))</f>
        <v>132.31858407079645</v>
      </c>
    </row>
    <row r="108" spans="1:28" ht="17" hidden="1" customHeight="1" x14ac:dyDescent="0.25">
      <c r="A108" s="11">
        <v>103</v>
      </c>
      <c r="B108" s="77" t="s">
        <v>66</v>
      </c>
      <c r="C108" s="74" t="s">
        <v>35</v>
      </c>
      <c r="D108" s="74"/>
      <c r="E108" s="49">
        <v>20</v>
      </c>
      <c r="F108" s="51">
        <f>IF(C108="B",IF(ROUND(E108*$G$302/113,0)&gt;36,36,ROUND(E108*$G$302/113,0)),IF(C108="W",IF(ROUND(E108*$G$303/113,0)&gt;36,36,ROUND(E108*$G$302/113,0)),
IF(C108="R",IF(ROUND(E108*$G$304/113,0)&gt;40,40,ROUND(E108*$G$304/113,0)),"??")))</f>
        <v>23</v>
      </c>
      <c r="G108" s="75">
        <v>8</v>
      </c>
      <c r="H108" s="75">
        <v>8</v>
      </c>
      <c r="I108" s="75">
        <v>8</v>
      </c>
      <c r="J108" s="75">
        <v>8</v>
      </c>
      <c r="K108" s="75">
        <v>8</v>
      </c>
      <c r="L108" s="75">
        <v>8</v>
      </c>
      <c r="M108" s="75">
        <v>8</v>
      </c>
      <c r="N108" s="75">
        <v>8</v>
      </c>
      <c r="O108" s="75">
        <v>8</v>
      </c>
      <c r="P108" s="75">
        <f>SUM(G108:O108)</f>
        <v>72</v>
      </c>
      <c r="Q108" s="75">
        <v>8</v>
      </c>
      <c r="R108" s="75">
        <v>8</v>
      </c>
      <c r="S108" s="75">
        <v>8</v>
      </c>
      <c r="T108" s="75">
        <v>8</v>
      </c>
      <c r="U108" s="75">
        <v>8</v>
      </c>
      <c r="V108" s="75">
        <v>8</v>
      </c>
      <c r="W108" s="75">
        <v>8</v>
      </c>
      <c r="X108" s="75">
        <v>8</v>
      </c>
      <c r="Y108" s="75">
        <v>8</v>
      </c>
      <c r="Z108" s="75">
        <f>SUM(Q108:Y108)</f>
        <v>72</v>
      </c>
      <c r="AA108" s="75">
        <f>P108+Z108</f>
        <v>144</v>
      </c>
      <c r="AB108" s="55">
        <f>AA108-(0.5*(IF(C108="B",IF((E108*$G$302/113)&gt;36,36,(E108*$G$302/113)),IF(C108="W",IF((E108*$G$303/113)&gt;36,36,(E108*$G$302/113)),
IF(C108="R",IF((E108*$G$304/113)&gt;40,40,(E108*$G$304/113)),"??")))))</f>
        <v>132.31858407079645</v>
      </c>
    </row>
    <row r="109" spans="1:28" ht="17" hidden="1" customHeight="1" x14ac:dyDescent="0.25">
      <c r="A109" s="12">
        <v>104</v>
      </c>
      <c r="B109" s="77" t="s">
        <v>310</v>
      </c>
      <c r="C109" s="74" t="s">
        <v>35</v>
      </c>
      <c r="D109" s="74"/>
      <c r="E109" s="49">
        <v>19.899999999999999</v>
      </c>
      <c r="F109" s="51">
        <f>IF(C109="B",IF(ROUND(E109*$G$302/113,0)&gt;36,36,ROUND(E109*$G$302/113,0)),IF(C109="W",IF(ROUND(E109*$G$303/113,0)&gt;36,36,ROUND(E109*$G$302/113,0)),
IF(C109="R",IF(ROUND(E109*$G$304/113,0)&gt;40,40,ROUND(E109*$G$304/113,0)),"??")))</f>
        <v>23</v>
      </c>
      <c r="G109" s="75">
        <v>8</v>
      </c>
      <c r="H109" s="75">
        <v>8</v>
      </c>
      <c r="I109" s="75">
        <v>8</v>
      </c>
      <c r="J109" s="75">
        <v>8</v>
      </c>
      <c r="K109" s="75">
        <v>8</v>
      </c>
      <c r="L109" s="75">
        <v>8</v>
      </c>
      <c r="M109" s="75">
        <v>8</v>
      </c>
      <c r="N109" s="75">
        <v>8</v>
      </c>
      <c r="O109" s="75">
        <v>8</v>
      </c>
      <c r="P109" s="75">
        <f>SUM(G109:O109)</f>
        <v>72</v>
      </c>
      <c r="Q109" s="75">
        <v>8</v>
      </c>
      <c r="R109" s="75">
        <v>8</v>
      </c>
      <c r="S109" s="75">
        <v>8</v>
      </c>
      <c r="T109" s="75">
        <v>8</v>
      </c>
      <c r="U109" s="75">
        <v>8</v>
      </c>
      <c r="V109" s="75">
        <v>8</v>
      </c>
      <c r="W109" s="75">
        <v>8</v>
      </c>
      <c r="X109" s="75">
        <v>8</v>
      </c>
      <c r="Y109" s="75">
        <v>8</v>
      </c>
      <c r="Z109" s="75">
        <f>SUM(Q109:Y109)</f>
        <v>72</v>
      </c>
      <c r="AA109" s="75">
        <f>P109+Z109</f>
        <v>144</v>
      </c>
      <c r="AB109" s="55">
        <f>AA109-(0.5*(IF(C109="B",IF((E109*$G$302/113)&gt;36,36,(E109*$G$302/113)),IF(C109="W",IF((E109*$G$303/113)&gt;36,36,(E109*$G$302/113)),
IF(C109="R",IF((E109*$G$304/113)&gt;40,40,(E109*$G$304/113)),"??")))))</f>
        <v>132.37699115044248</v>
      </c>
    </row>
    <row r="110" spans="1:28" ht="17" hidden="1" customHeight="1" x14ac:dyDescent="0.25">
      <c r="A110" s="11">
        <v>105</v>
      </c>
      <c r="B110" s="78" t="s">
        <v>68</v>
      </c>
      <c r="C110" s="74" t="s">
        <v>35</v>
      </c>
      <c r="D110" s="76"/>
      <c r="E110" s="49">
        <v>19.899999999999999</v>
      </c>
      <c r="F110" s="51">
        <f>IF(C110="B",IF(ROUND(E110*$G$302/113,0)&gt;36,36,ROUND(E110*$G$302/113,0)),IF(C110="W",IF(ROUND(E110*$G$303/113,0)&gt;36,36,ROUND(E110*$G$302/113,0)),
IF(C110="R",IF(ROUND(E110*$G$304/113,0)&gt;40,40,ROUND(E110*$G$304/113,0)),"??")))</f>
        <v>23</v>
      </c>
      <c r="G110" s="75">
        <v>8</v>
      </c>
      <c r="H110" s="75">
        <v>8</v>
      </c>
      <c r="I110" s="75">
        <v>8</v>
      </c>
      <c r="J110" s="75">
        <v>8</v>
      </c>
      <c r="K110" s="75">
        <v>8</v>
      </c>
      <c r="L110" s="75">
        <v>8</v>
      </c>
      <c r="M110" s="75">
        <v>8</v>
      </c>
      <c r="N110" s="75">
        <v>8</v>
      </c>
      <c r="O110" s="75">
        <v>8</v>
      </c>
      <c r="P110" s="75">
        <f>SUM(G110:O110)</f>
        <v>72</v>
      </c>
      <c r="Q110" s="75">
        <v>8</v>
      </c>
      <c r="R110" s="75">
        <v>8</v>
      </c>
      <c r="S110" s="75">
        <v>8</v>
      </c>
      <c r="T110" s="75">
        <v>8</v>
      </c>
      <c r="U110" s="75">
        <v>8</v>
      </c>
      <c r="V110" s="75">
        <v>8</v>
      </c>
      <c r="W110" s="75">
        <v>8</v>
      </c>
      <c r="X110" s="75">
        <v>8</v>
      </c>
      <c r="Y110" s="75">
        <v>8</v>
      </c>
      <c r="Z110" s="75">
        <f>SUM(Q110:Y110)</f>
        <v>72</v>
      </c>
      <c r="AA110" s="75">
        <f>P110+Z110</f>
        <v>144</v>
      </c>
      <c r="AB110" s="55">
        <f>AA110-(0.5*(IF(C110="B",IF((E110*$G$302/113)&gt;36,36,(E110*$G$302/113)),IF(C110="W",IF((E110*$G$303/113)&gt;36,36,(E110*$G$302/113)),
IF(C110="R",IF((E110*$G$304/113)&gt;40,40,(E110*$G$304/113)),"??")))))</f>
        <v>132.37699115044248</v>
      </c>
    </row>
    <row r="111" spans="1:28" ht="17" hidden="1" customHeight="1" x14ac:dyDescent="0.25">
      <c r="A111" s="12">
        <v>106</v>
      </c>
      <c r="B111" s="78" t="s">
        <v>332</v>
      </c>
      <c r="C111" s="74" t="s">
        <v>35</v>
      </c>
      <c r="D111" s="76"/>
      <c r="E111" s="49">
        <v>19.7</v>
      </c>
      <c r="F111" s="51">
        <f>IF(C111="B",IF(ROUND(E111*$G$302/113,0)&gt;36,36,ROUND(E111*$G$302/113,0)),IF(C111="W",IF(ROUND(E111*$G$303/113,0)&gt;36,36,ROUND(E111*$G$302/113,0)),
IF(C111="R",IF(ROUND(E111*$G$304/113,0)&gt;40,40,ROUND(E111*$G$304/113,0)),"??")))</f>
        <v>23</v>
      </c>
      <c r="G111" s="75">
        <v>8</v>
      </c>
      <c r="H111" s="75">
        <v>8</v>
      </c>
      <c r="I111" s="75">
        <v>8</v>
      </c>
      <c r="J111" s="75">
        <v>8</v>
      </c>
      <c r="K111" s="75">
        <v>8</v>
      </c>
      <c r="L111" s="75">
        <v>8</v>
      </c>
      <c r="M111" s="75">
        <v>8</v>
      </c>
      <c r="N111" s="75">
        <v>8</v>
      </c>
      <c r="O111" s="75">
        <v>8</v>
      </c>
      <c r="P111" s="75">
        <f>SUM(G111:O111)</f>
        <v>72</v>
      </c>
      <c r="Q111" s="75">
        <v>8</v>
      </c>
      <c r="R111" s="75">
        <v>8</v>
      </c>
      <c r="S111" s="75">
        <v>8</v>
      </c>
      <c r="T111" s="75">
        <v>8</v>
      </c>
      <c r="U111" s="75">
        <v>8</v>
      </c>
      <c r="V111" s="75">
        <v>8</v>
      </c>
      <c r="W111" s="75">
        <v>8</v>
      </c>
      <c r="X111" s="75">
        <v>8</v>
      </c>
      <c r="Y111" s="75">
        <v>8</v>
      </c>
      <c r="Z111" s="75">
        <f>SUM(Q111:Y111)</f>
        <v>72</v>
      </c>
      <c r="AA111" s="75">
        <f>P111+Z111</f>
        <v>144</v>
      </c>
      <c r="AB111" s="55">
        <f>AA111-(0.5*(IF(C111="B",IF((E111*$G$302/113)&gt;36,36,(E111*$G$302/113)),IF(C111="W",IF((E111*$G$303/113)&gt;36,36,(E111*$G$302/113)),
IF(C111="R",IF((E111*$G$304/113)&gt;40,40,(E111*$G$304/113)),"??")))))</f>
        <v>132.49380530973451</v>
      </c>
    </row>
    <row r="112" spans="1:28" ht="17" hidden="1" customHeight="1" x14ac:dyDescent="0.25">
      <c r="A112" s="11">
        <v>107</v>
      </c>
      <c r="B112" s="77" t="s">
        <v>263</v>
      </c>
      <c r="C112" s="74" t="s">
        <v>35</v>
      </c>
      <c r="D112" s="74"/>
      <c r="E112" s="49">
        <v>19.600000000000001</v>
      </c>
      <c r="F112" s="51">
        <f>IF(C112="B",IF(ROUND(E112*$G$302/113,0)&gt;36,36,ROUND(E112*$G$302/113,0)),IF(C112="W",IF(ROUND(E112*$G$303/113,0)&gt;36,36,ROUND(E112*$G$302/113,0)),
IF(C112="R",IF(ROUND(E112*$G$304/113,0)&gt;40,40,ROUND(E112*$G$304/113,0)),"??")))</f>
        <v>23</v>
      </c>
      <c r="G112" s="75">
        <v>8</v>
      </c>
      <c r="H112" s="75">
        <v>8</v>
      </c>
      <c r="I112" s="75">
        <v>8</v>
      </c>
      <c r="J112" s="75">
        <v>8</v>
      </c>
      <c r="K112" s="75">
        <v>8</v>
      </c>
      <c r="L112" s="75">
        <v>8</v>
      </c>
      <c r="M112" s="75">
        <v>8</v>
      </c>
      <c r="N112" s="75">
        <v>8</v>
      </c>
      <c r="O112" s="75">
        <v>8</v>
      </c>
      <c r="P112" s="75">
        <f>SUM(G112:O112)</f>
        <v>72</v>
      </c>
      <c r="Q112" s="75">
        <v>8</v>
      </c>
      <c r="R112" s="75">
        <v>8</v>
      </c>
      <c r="S112" s="75">
        <v>8</v>
      </c>
      <c r="T112" s="75">
        <v>8</v>
      </c>
      <c r="U112" s="75">
        <v>8</v>
      </c>
      <c r="V112" s="75">
        <v>8</v>
      </c>
      <c r="W112" s="75">
        <v>8</v>
      </c>
      <c r="X112" s="75">
        <v>8</v>
      </c>
      <c r="Y112" s="75">
        <v>8</v>
      </c>
      <c r="Z112" s="75">
        <f>SUM(Q112:Y112)</f>
        <v>72</v>
      </c>
      <c r="AA112" s="75">
        <f>P112+Z112</f>
        <v>144</v>
      </c>
      <c r="AB112" s="55">
        <f>AA112-(0.5*(IF(C112="B",IF((E112*$G$302/113)&gt;36,36,(E112*$G$302/113)),IF(C112="W",IF((E112*$G$303/113)&gt;36,36,(E112*$G$302/113)),
IF(C112="R",IF((E112*$G$304/113)&gt;40,40,(E112*$G$304/113)),"??")))))</f>
        <v>132.55221238938054</v>
      </c>
    </row>
    <row r="113" spans="1:28" ht="17" hidden="1" customHeight="1" x14ac:dyDescent="0.25">
      <c r="A113" s="12">
        <v>108</v>
      </c>
      <c r="B113" s="78" t="s">
        <v>328</v>
      </c>
      <c r="C113" s="74" t="s">
        <v>36</v>
      </c>
      <c r="D113" s="76"/>
      <c r="E113" s="49">
        <v>19.5</v>
      </c>
      <c r="F113" s="51">
        <f>IF(C113="B",IF(ROUND(E113*$G$302/113,0)&gt;36,36,ROUND(E113*$G$302/113,0)),IF(C113="W",IF(ROUND(E113*$G$303/113,0)&gt;36,36,ROUND(E113*$G$302/113,0)),
IF(C113="R",IF(ROUND(E113*$G$304/113,0)&gt;40,40,ROUND(E113*$G$304/113,0)),"??")))</f>
        <v>23</v>
      </c>
      <c r="G113" s="75">
        <v>8</v>
      </c>
      <c r="H113" s="75">
        <v>8</v>
      </c>
      <c r="I113" s="75">
        <v>8</v>
      </c>
      <c r="J113" s="75">
        <v>8</v>
      </c>
      <c r="K113" s="75">
        <v>8</v>
      </c>
      <c r="L113" s="75">
        <v>8</v>
      </c>
      <c r="M113" s="75">
        <v>8</v>
      </c>
      <c r="N113" s="75">
        <v>8</v>
      </c>
      <c r="O113" s="75">
        <v>8</v>
      </c>
      <c r="P113" s="75">
        <f>SUM(G113:O113)</f>
        <v>72</v>
      </c>
      <c r="Q113" s="75">
        <v>8</v>
      </c>
      <c r="R113" s="75">
        <v>8</v>
      </c>
      <c r="S113" s="75">
        <v>8</v>
      </c>
      <c r="T113" s="75">
        <v>8</v>
      </c>
      <c r="U113" s="75">
        <v>8</v>
      </c>
      <c r="V113" s="75">
        <v>8</v>
      </c>
      <c r="W113" s="75">
        <v>8</v>
      </c>
      <c r="X113" s="75">
        <v>8</v>
      </c>
      <c r="Y113" s="75">
        <v>8</v>
      </c>
      <c r="Z113" s="75">
        <f>SUM(Q113:Y113)</f>
        <v>72</v>
      </c>
      <c r="AA113" s="75">
        <f>P113+Z113</f>
        <v>144</v>
      </c>
      <c r="AB113" s="55">
        <f>AA113-(0.5*(IF(C113="B",IF((E113*$G$302/113)&gt;36,36,(E113*$G$302/113)),IF(C113="W",IF((E113*$G$303/113)&gt;36,36,(E113*$G$302/113)),
IF(C113="R",IF((E113*$G$304/113)&gt;40,40,(E113*$G$304/113)),"??")))))</f>
        <v>132.61061946902655</v>
      </c>
    </row>
    <row r="114" spans="1:28" ht="17" hidden="1" customHeight="1" x14ac:dyDescent="0.25">
      <c r="A114" s="11">
        <v>109</v>
      </c>
      <c r="B114" s="78" t="s">
        <v>93</v>
      </c>
      <c r="C114" s="76" t="s">
        <v>36</v>
      </c>
      <c r="D114" s="76"/>
      <c r="E114" s="49">
        <v>19.5</v>
      </c>
      <c r="F114" s="51">
        <f>IF(C114="B",IF(ROUND(E114*$G$302/113,0)&gt;36,36,ROUND(E114*$G$302/113,0)),IF(C114="W",IF(ROUND(E114*$G$303/113,0)&gt;36,36,ROUND(E114*$G$302/113,0)),
IF(C114="R",IF(ROUND(E114*$G$304/113,0)&gt;40,40,ROUND(E114*$G$304/113,0)),"??")))</f>
        <v>23</v>
      </c>
      <c r="G114" s="75">
        <v>8</v>
      </c>
      <c r="H114" s="75">
        <v>8</v>
      </c>
      <c r="I114" s="75">
        <v>8</v>
      </c>
      <c r="J114" s="75">
        <v>8</v>
      </c>
      <c r="K114" s="75">
        <v>8</v>
      </c>
      <c r="L114" s="75">
        <v>8</v>
      </c>
      <c r="M114" s="75">
        <v>8</v>
      </c>
      <c r="N114" s="75">
        <v>8</v>
      </c>
      <c r="O114" s="75">
        <v>8</v>
      </c>
      <c r="P114" s="75">
        <f>SUM(G114:O114)</f>
        <v>72</v>
      </c>
      <c r="Q114" s="75">
        <v>8</v>
      </c>
      <c r="R114" s="75">
        <v>8</v>
      </c>
      <c r="S114" s="75">
        <v>8</v>
      </c>
      <c r="T114" s="75">
        <v>8</v>
      </c>
      <c r="U114" s="75">
        <v>8</v>
      </c>
      <c r="V114" s="75">
        <v>8</v>
      </c>
      <c r="W114" s="75">
        <v>8</v>
      </c>
      <c r="X114" s="75">
        <v>8</v>
      </c>
      <c r="Y114" s="75">
        <v>8</v>
      </c>
      <c r="Z114" s="75">
        <f>SUM(Q114:Y114)</f>
        <v>72</v>
      </c>
      <c r="AA114" s="75">
        <f>P114+Z114</f>
        <v>144</v>
      </c>
      <c r="AB114" s="55">
        <f>AA114-(0.5*(IF(C114="B",IF((E114*$G$302/113)&gt;36,36,(E114*$G$302/113)),IF(C114="W",IF((E114*$G$303/113)&gt;36,36,(E114*$G$302/113)),
IF(C114="R",IF((E114*$G$304/113)&gt;40,40,(E114*$G$304/113)),"??")))))</f>
        <v>132.61061946902655</v>
      </c>
    </row>
    <row r="115" spans="1:28" ht="17" hidden="1" customHeight="1" x14ac:dyDescent="0.25">
      <c r="A115" s="12">
        <v>110</v>
      </c>
      <c r="B115" s="77" t="s">
        <v>222</v>
      </c>
      <c r="C115" s="74" t="s">
        <v>35</v>
      </c>
      <c r="D115" s="74"/>
      <c r="E115" s="49">
        <v>19.399999999999999</v>
      </c>
      <c r="F115" s="51">
        <f>IF(C115="B",IF(ROUND(E115*$G$302/113,0)&gt;36,36,ROUND(E115*$G$302/113,0)),IF(C115="W",IF(ROUND(E115*$G$303/113,0)&gt;36,36,ROUND(E115*$G$302/113,0)),
IF(C115="R",IF(ROUND(E115*$G$304/113,0)&gt;40,40,ROUND(E115*$G$304/113,0)),"??")))</f>
        <v>23</v>
      </c>
      <c r="G115" s="75">
        <v>8</v>
      </c>
      <c r="H115" s="75">
        <v>8</v>
      </c>
      <c r="I115" s="75">
        <v>8</v>
      </c>
      <c r="J115" s="75">
        <v>8</v>
      </c>
      <c r="K115" s="75">
        <v>8</v>
      </c>
      <c r="L115" s="75">
        <v>8</v>
      </c>
      <c r="M115" s="75">
        <v>8</v>
      </c>
      <c r="N115" s="75">
        <v>8</v>
      </c>
      <c r="O115" s="75">
        <v>8</v>
      </c>
      <c r="P115" s="75">
        <f>SUM(G115:O115)</f>
        <v>72</v>
      </c>
      <c r="Q115" s="75">
        <v>8</v>
      </c>
      <c r="R115" s="75">
        <v>8</v>
      </c>
      <c r="S115" s="75">
        <v>8</v>
      </c>
      <c r="T115" s="75">
        <v>8</v>
      </c>
      <c r="U115" s="75">
        <v>8</v>
      </c>
      <c r="V115" s="75">
        <v>8</v>
      </c>
      <c r="W115" s="75">
        <v>8</v>
      </c>
      <c r="X115" s="75">
        <v>8</v>
      </c>
      <c r="Y115" s="75">
        <v>8</v>
      </c>
      <c r="Z115" s="75">
        <f>SUM(Q115:Y115)</f>
        <v>72</v>
      </c>
      <c r="AA115" s="75">
        <f>P115+Z115</f>
        <v>144</v>
      </c>
      <c r="AB115" s="55">
        <f>AA115-(0.5*(IF(C115="B",IF((E115*$G$302/113)&gt;36,36,(E115*$G$302/113)),IF(C115="W",IF((E115*$G$303/113)&gt;36,36,(E115*$G$302/113)),
IF(C115="R",IF((E115*$G$304/113)&gt;40,40,(E115*$G$304/113)),"??")))))</f>
        <v>132.66902654867258</v>
      </c>
    </row>
    <row r="116" spans="1:28" ht="17" hidden="1" customHeight="1" x14ac:dyDescent="0.25">
      <c r="A116" s="11">
        <v>111</v>
      </c>
      <c r="B116" s="78" t="s">
        <v>164</v>
      </c>
      <c r="C116" s="76" t="s">
        <v>35</v>
      </c>
      <c r="D116" s="76"/>
      <c r="E116" s="49">
        <v>19.2</v>
      </c>
      <c r="F116" s="51">
        <f>IF(C116="B",IF(ROUND(E116*$G$302/113,0)&gt;36,36,ROUND(E116*$G$302/113,0)),IF(C116="W",IF(ROUND(E116*$G$303/113,0)&gt;36,36,ROUND(E116*$G$302/113,0)),
IF(C116="R",IF(ROUND(E116*$G$304/113,0)&gt;40,40,ROUND(E116*$G$304/113,0)),"??")))</f>
        <v>22</v>
      </c>
      <c r="G116" s="75">
        <v>8</v>
      </c>
      <c r="H116" s="75">
        <v>8</v>
      </c>
      <c r="I116" s="75">
        <v>8</v>
      </c>
      <c r="J116" s="75">
        <v>8</v>
      </c>
      <c r="K116" s="75">
        <v>8</v>
      </c>
      <c r="L116" s="75">
        <v>8</v>
      </c>
      <c r="M116" s="75">
        <v>8</v>
      </c>
      <c r="N116" s="75">
        <v>8</v>
      </c>
      <c r="O116" s="75">
        <v>8</v>
      </c>
      <c r="P116" s="75">
        <f>SUM(G116:O116)</f>
        <v>72</v>
      </c>
      <c r="Q116" s="75">
        <v>8</v>
      </c>
      <c r="R116" s="75">
        <v>8</v>
      </c>
      <c r="S116" s="75">
        <v>8</v>
      </c>
      <c r="T116" s="75">
        <v>8</v>
      </c>
      <c r="U116" s="75">
        <v>8</v>
      </c>
      <c r="V116" s="75">
        <v>8</v>
      </c>
      <c r="W116" s="75">
        <v>8</v>
      </c>
      <c r="X116" s="75">
        <v>8</v>
      </c>
      <c r="Y116" s="75">
        <v>8</v>
      </c>
      <c r="Z116" s="75">
        <f>SUM(Q116:Y116)</f>
        <v>72</v>
      </c>
      <c r="AA116" s="75">
        <f>P116+Z116</f>
        <v>144</v>
      </c>
      <c r="AB116" s="55">
        <f>AA116-(0.5*(IF(C116="B",IF((E116*$G$302/113)&gt;36,36,(E116*$G$302/113)),IF(C116="W",IF((E116*$G$303/113)&gt;36,36,(E116*$G$302/113)),
IF(C116="R",IF((E116*$G$304/113)&gt;40,40,(E116*$G$304/113)),"??")))))</f>
        <v>132.78584070796461</v>
      </c>
    </row>
    <row r="117" spans="1:28" ht="17" hidden="1" customHeight="1" x14ac:dyDescent="0.25">
      <c r="A117" s="12">
        <v>112</v>
      </c>
      <c r="B117" s="78" t="s">
        <v>86</v>
      </c>
      <c r="C117" s="76" t="s">
        <v>35</v>
      </c>
      <c r="D117" s="76"/>
      <c r="E117" s="49">
        <v>19.100000000000001</v>
      </c>
      <c r="F117" s="51">
        <f>IF(C117="B",IF(ROUND(E117*$G$302/113,0)&gt;36,36,ROUND(E117*$G$302/113,0)),IF(C117="W",IF(ROUND(E117*$G$303/113,0)&gt;36,36,ROUND(E117*$G$302/113,0)),
IF(C117="R",IF(ROUND(E117*$G$304/113,0)&gt;40,40,ROUND(E117*$G$304/113,0)),"??")))</f>
        <v>22</v>
      </c>
      <c r="G117" s="75">
        <v>8</v>
      </c>
      <c r="H117" s="75">
        <v>8</v>
      </c>
      <c r="I117" s="75">
        <v>8</v>
      </c>
      <c r="J117" s="75">
        <v>8</v>
      </c>
      <c r="K117" s="75">
        <v>8</v>
      </c>
      <c r="L117" s="75">
        <v>8</v>
      </c>
      <c r="M117" s="75">
        <v>8</v>
      </c>
      <c r="N117" s="75">
        <v>8</v>
      </c>
      <c r="O117" s="75">
        <v>8</v>
      </c>
      <c r="P117" s="75">
        <f>SUM(G117:O117)</f>
        <v>72</v>
      </c>
      <c r="Q117" s="75">
        <v>8</v>
      </c>
      <c r="R117" s="75">
        <v>8</v>
      </c>
      <c r="S117" s="75">
        <v>8</v>
      </c>
      <c r="T117" s="75">
        <v>8</v>
      </c>
      <c r="U117" s="75">
        <v>8</v>
      </c>
      <c r="V117" s="75">
        <v>8</v>
      </c>
      <c r="W117" s="75">
        <v>8</v>
      </c>
      <c r="X117" s="75">
        <v>8</v>
      </c>
      <c r="Y117" s="75">
        <v>8</v>
      </c>
      <c r="Z117" s="75">
        <f>SUM(Q117:Y117)</f>
        <v>72</v>
      </c>
      <c r="AA117" s="75">
        <f>P117+Z117</f>
        <v>144</v>
      </c>
      <c r="AB117" s="55">
        <f>AA117-(0.5*(IF(C117="B",IF((E117*$G$302/113)&gt;36,36,(E117*$G$302/113)),IF(C117="W",IF((E117*$G$303/113)&gt;36,36,(E117*$G$302/113)),
IF(C117="R",IF((E117*$G$304/113)&gt;40,40,(E117*$G$304/113)),"??")))))</f>
        <v>132.84424778761061</v>
      </c>
    </row>
    <row r="118" spans="1:28" ht="17" hidden="1" customHeight="1" x14ac:dyDescent="0.25">
      <c r="A118" s="11">
        <v>113</v>
      </c>
      <c r="B118" s="77" t="s">
        <v>153</v>
      </c>
      <c r="C118" s="76" t="s">
        <v>35</v>
      </c>
      <c r="D118" s="74"/>
      <c r="E118" s="49">
        <v>19.100000000000001</v>
      </c>
      <c r="F118" s="51">
        <f>IF(C118="B",IF(ROUND(E118*$G$302/113,0)&gt;36,36,ROUND(E118*$G$302/113,0)),IF(C118="W",IF(ROUND(E118*$G$303/113,0)&gt;36,36,ROUND(E118*$G$302/113,0)),
IF(C118="R",IF(ROUND(E118*$G$304/113,0)&gt;40,40,ROUND(E118*$G$304/113,0)),"??")))</f>
        <v>22</v>
      </c>
      <c r="G118" s="75">
        <v>8</v>
      </c>
      <c r="H118" s="75">
        <v>8</v>
      </c>
      <c r="I118" s="75">
        <v>8</v>
      </c>
      <c r="J118" s="75">
        <v>8</v>
      </c>
      <c r="K118" s="75">
        <v>8</v>
      </c>
      <c r="L118" s="75">
        <v>8</v>
      </c>
      <c r="M118" s="75">
        <v>8</v>
      </c>
      <c r="N118" s="75">
        <v>8</v>
      </c>
      <c r="O118" s="75">
        <v>8</v>
      </c>
      <c r="P118" s="75">
        <f>SUM(G118:O118)</f>
        <v>72</v>
      </c>
      <c r="Q118" s="75">
        <v>8</v>
      </c>
      <c r="R118" s="75">
        <v>8</v>
      </c>
      <c r="S118" s="75">
        <v>8</v>
      </c>
      <c r="T118" s="75">
        <v>8</v>
      </c>
      <c r="U118" s="75">
        <v>8</v>
      </c>
      <c r="V118" s="75">
        <v>8</v>
      </c>
      <c r="W118" s="75">
        <v>8</v>
      </c>
      <c r="X118" s="75">
        <v>8</v>
      </c>
      <c r="Y118" s="75">
        <v>8</v>
      </c>
      <c r="Z118" s="75">
        <f>SUM(Q118:Y118)</f>
        <v>72</v>
      </c>
      <c r="AA118" s="75">
        <f>P118+Z118</f>
        <v>144</v>
      </c>
      <c r="AB118" s="55">
        <f>AA118-(0.5*(IF(C118="B",IF((E118*$G$302/113)&gt;36,36,(E118*$G$302/113)),IF(C118="W",IF((E118*$G$303/113)&gt;36,36,(E118*$G$302/113)),
IF(C118="R",IF((E118*$G$304/113)&gt;40,40,(E118*$G$304/113)),"??")))))</f>
        <v>132.84424778761061</v>
      </c>
    </row>
    <row r="119" spans="1:28" ht="17" hidden="1" customHeight="1" x14ac:dyDescent="0.25">
      <c r="A119" s="12">
        <v>114</v>
      </c>
      <c r="B119" s="77" t="s">
        <v>158</v>
      </c>
      <c r="C119" s="76" t="s">
        <v>35</v>
      </c>
      <c r="D119" s="74"/>
      <c r="E119" s="49">
        <v>19.100000000000001</v>
      </c>
      <c r="F119" s="51">
        <f>IF(C119="B",IF(ROUND(E119*$G$302/113,0)&gt;36,36,ROUND(E119*$G$302/113,0)),IF(C119="W",IF(ROUND(E119*$G$303/113,0)&gt;36,36,ROUND(E119*$G$302/113,0)),
IF(C119="R",IF(ROUND(E119*$G$304/113,0)&gt;40,40,ROUND(E119*$G$304/113,0)),"??")))</f>
        <v>22</v>
      </c>
      <c r="G119" s="75">
        <v>8</v>
      </c>
      <c r="H119" s="75">
        <v>8</v>
      </c>
      <c r="I119" s="75">
        <v>8</v>
      </c>
      <c r="J119" s="75">
        <v>8</v>
      </c>
      <c r="K119" s="75">
        <v>8</v>
      </c>
      <c r="L119" s="75">
        <v>8</v>
      </c>
      <c r="M119" s="75">
        <v>8</v>
      </c>
      <c r="N119" s="75">
        <v>8</v>
      </c>
      <c r="O119" s="75">
        <v>8</v>
      </c>
      <c r="P119" s="75">
        <f>SUM(G119:O119)</f>
        <v>72</v>
      </c>
      <c r="Q119" s="75">
        <v>8</v>
      </c>
      <c r="R119" s="75">
        <v>8</v>
      </c>
      <c r="S119" s="75">
        <v>8</v>
      </c>
      <c r="T119" s="75">
        <v>8</v>
      </c>
      <c r="U119" s="75">
        <v>8</v>
      </c>
      <c r="V119" s="75">
        <v>8</v>
      </c>
      <c r="W119" s="75">
        <v>8</v>
      </c>
      <c r="X119" s="75">
        <v>8</v>
      </c>
      <c r="Y119" s="75">
        <v>8</v>
      </c>
      <c r="Z119" s="75">
        <f>SUM(Q119:Y119)</f>
        <v>72</v>
      </c>
      <c r="AA119" s="75">
        <f>P119+Z119</f>
        <v>144</v>
      </c>
      <c r="AB119" s="55">
        <f>AA119-(0.5*(IF(C119="B",IF((E119*$G$302/113)&gt;36,36,(E119*$G$302/113)),IF(C119="W",IF((E119*$G$303/113)&gt;36,36,(E119*$G$302/113)),
IF(C119="R",IF((E119*$G$304/113)&gt;40,40,(E119*$G$304/113)),"??")))))</f>
        <v>132.84424778761061</v>
      </c>
    </row>
    <row r="120" spans="1:28" ht="17" hidden="1" customHeight="1" x14ac:dyDescent="0.25">
      <c r="A120" s="11">
        <v>115</v>
      </c>
      <c r="B120" s="78" t="s">
        <v>244</v>
      </c>
      <c r="C120" s="74" t="s">
        <v>35</v>
      </c>
      <c r="D120" s="76"/>
      <c r="E120" s="49">
        <v>19</v>
      </c>
      <c r="F120" s="51">
        <f>IF(C120="B",IF(ROUND(E120*$G$302/113,0)&gt;36,36,ROUND(E120*$G$302/113,0)),IF(C120="W",IF(ROUND(E120*$G$303/113,0)&gt;36,36,ROUND(E120*$G$302/113,0)),
IF(C120="R",IF(ROUND(E120*$G$304/113,0)&gt;40,40,ROUND(E120*$G$304/113,0)),"??")))</f>
        <v>22</v>
      </c>
      <c r="G120" s="75">
        <v>8</v>
      </c>
      <c r="H120" s="75">
        <v>8</v>
      </c>
      <c r="I120" s="75">
        <v>8</v>
      </c>
      <c r="J120" s="75">
        <v>8</v>
      </c>
      <c r="K120" s="75">
        <v>8</v>
      </c>
      <c r="L120" s="75">
        <v>8</v>
      </c>
      <c r="M120" s="75">
        <v>8</v>
      </c>
      <c r="N120" s="75">
        <v>8</v>
      </c>
      <c r="O120" s="75">
        <v>8</v>
      </c>
      <c r="P120" s="75">
        <f>SUM(G120:O120)</f>
        <v>72</v>
      </c>
      <c r="Q120" s="75">
        <v>8</v>
      </c>
      <c r="R120" s="75">
        <v>8</v>
      </c>
      <c r="S120" s="75">
        <v>8</v>
      </c>
      <c r="T120" s="75">
        <v>8</v>
      </c>
      <c r="U120" s="75">
        <v>8</v>
      </c>
      <c r="V120" s="75">
        <v>8</v>
      </c>
      <c r="W120" s="75">
        <v>8</v>
      </c>
      <c r="X120" s="75">
        <v>8</v>
      </c>
      <c r="Y120" s="75">
        <v>8</v>
      </c>
      <c r="Z120" s="75">
        <f>SUM(Q120:Y120)</f>
        <v>72</v>
      </c>
      <c r="AA120" s="75">
        <f>P120+Z120</f>
        <v>144</v>
      </c>
      <c r="AB120" s="55">
        <f>AA120-(0.5*(IF(C120="B",IF((E120*$G$302/113)&gt;36,36,(E120*$G$302/113)),IF(C120="W",IF((E120*$G$303/113)&gt;36,36,(E120*$G$302/113)),
IF(C120="R",IF((E120*$G$304/113)&gt;40,40,(E120*$G$304/113)),"??")))))</f>
        <v>132.90265486725664</v>
      </c>
    </row>
    <row r="121" spans="1:28" ht="17" hidden="1" customHeight="1" x14ac:dyDescent="0.25">
      <c r="A121" s="12">
        <v>116</v>
      </c>
      <c r="B121" s="78" t="s">
        <v>176</v>
      </c>
      <c r="C121" s="74" t="s">
        <v>35</v>
      </c>
      <c r="D121" s="76"/>
      <c r="E121" s="49">
        <v>18.7</v>
      </c>
      <c r="F121" s="51">
        <f>IF(C121="B",IF(ROUND(E121*$G$302/113,0)&gt;36,36,ROUND(E121*$G$302/113,0)),IF(C121="W",IF(ROUND(E121*$G$303/113,0)&gt;36,36,ROUND(E121*$G$302/113,0)),
IF(C121="R",IF(ROUND(E121*$G$304/113,0)&gt;40,40,ROUND(E121*$G$304/113,0)),"??")))</f>
        <v>22</v>
      </c>
      <c r="G121" s="75">
        <v>8</v>
      </c>
      <c r="H121" s="75">
        <v>8</v>
      </c>
      <c r="I121" s="75">
        <v>8</v>
      </c>
      <c r="J121" s="75">
        <v>8</v>
      </c>
      <c r="K121" s="75">
        <v>8</v>
      </c>
      <c r="L121" s="75">
        <v>8</v>
      </c>
      <c r="M121" s="75">
        <v>8</v>
      </c>
      <c r="N121" s="75">
        <v>8</v>
      </c>
      <c r="O121" s="75">
        <v>8</v>
      </c>
      <c r="P121" s="75">
        <f>SUM(G121:O121)</f>
        <v>72</v>
      </c>
      <c r="Q121" s="75">
        <v>8</v>
      </c>
      <c r="R121" s="75">
        <v>8</v>
      </c>
      <c r="S121" s="75">
        <v>8</v>
      </c>
      <c r="T121" s="75">
        <v>8</v>
      </c>
      <c r="U121" s="75">
        <v>8</v>
      </c>
      <c r="V121" s="75">
        <v>8</v>
      </c>
      <c r="W121" s="75">
        <v>8</v>
      </c>
      <c r="X121" s="75">
        <v>8</v>
      </c>
      <c r="Y121" s="75">
        <v>8</v>
      </c>
      <c r="Z121" s="75">
        <f>SUM(Q121:Y121)</f>
        <v>72</v>
      </c>
      <c r="AA121" s="75">
        <f>P121+Z121</f>
        <v>144</v>
      </c>
      <c r="AB121" s="55">
        <f>AA121-(0.5*(IF(C121="B",IF((E121*$G$302/113)&gt;36,36,(E121*$G$302/113)),IF(C121="W",IF((E121*$G$303/113)&gt;36,36,(E121*$G$302/113)),
IF(C121="R",IF((E121*$G$304/113)&gt;40,40,(E121*$G$304/113)),"??")))))</f>
        <v>133.07787610619468</v>
      </c>
    </row>
    <row r="122" spans="1:28" ht="17" hidden="1" customHeight="1" x14ac:dyDescent="0.25">
      <c r="A122" s="11">
        <v>117</v>
      </c>
      <c r="B122" s="81" t="s">
        <v>148</v>
      </c>
      <c r="C122" s="74" t="s">
        <v>35</v>
      </c>
      <c r="D122" s="82"/>
      <c r="E122" s="49">
        <v>18.600000000000001</v>
      </c>
      <c r="F122" s="51">
        <f>IF(C122="B",IF(ROUND(E122*$G$302/113,0)&gt;36,36,ROUND(E122*$G$302/113,0)),IF(C122="W",IF(ROUND(E122*$G$303/113,0)&gt;36,36,ROUND(E122*$G$302/113,0)),
IF(C122="R",IF(ROUND(E122*$G$304/113,0)&gt;40,40,ROUND(E122*$G$304/113,0)),"??")))</f>
        <v>22</v>
      </c>
      <c r="G122" s="75">
        <v>8</v>
      </c>
      <c r="H122" s="75">
        <v>8</v>
      </c>
      <c r="I122" s="75">
        <v>8</v>
      </c>
      <c r="J122" s="75">
        <v>8</v>
      </c>
      <c r="K122" s="75">
        <v>8</v>
      </c>
      <c r="L122" s="75">
        <v>8</v>
      </c>
      <c r="M122" s="75">
        <v>8</v>
      </c>
      <c r="N122" s="75">
        <v>8</v>
      </c>
      <c r="O122" s="75">
        <v>8</v>
      </c>
      <c r="P122" s="75">
        <f>SUM(G122:O122)</f>
        <v>72</v>
      </c>
      <c r="Q122" s="75">
        <v>8</v>
      </c>
      <c r="R122" s="75">
        <v>8</v>
      </c>
      <c r="S122" s="75">
        <v>8</v>
      </c>
      <c r="T122" s="75">
        <v>8</v>
      </c>
      <c r="U122" s="75">
        <v>8</v>
      </c>
      <c r="V122" s="75">
        <v>8</v>
      </c>
      <c r="W122" s="75">
        <v>8</v>
      </c>
      <c r="X122" s="75">
        <v>8</v>
      </c>
      <c r="Y122" s="75">
        <v>8</v>
      </c>
      <c r="Z122" s="75">
        <f>SUM(Q122:Y122)</f>
        <v>72</v>
      </c>
      <c r="AA122" s="75">
        <f>P122+Z122</f>
        <v>144</v>
      </c>
      <c r="AB122" s="55">
        <f>AA122-(0.5*(IF(C122="B",IF((E122*$G$302/113)&gt;36,36,(E122*$G$302/113)),IF(C122="W",IF((E122*$G$303/113)&gt;36,36,(E122*$G$302/113)),
IF(C122="R",IF((E122*$G$304/113)&gt;40,40,(E122*$G$304/113)),"??")))))</f>
        <v>133.13628318584071</v>
      </c>
    </row>
    <row r="123" spans="1:28" ht="17" hidden="1" customHeight="1" x14ac:dyDescent="0.25">
      <c r="A123" s="12">
        <v>118</v>
      </c>
      <c r="B123" s="109" t="s">
        <v>98</v>
      </c>
      <c r="C123" s="74" t="s">
        <v>35</v>
      </c>
      <c r="D123" s="110"/>
      <c r="E123" s="49">
        <v>18.5</v>
      </c>
      <c r="F123" s="51">
        <f>IF(C123="B",IF(ROUND(E123*$G$302/113,0)&gt;36,36,ROUND(E123*$G$302/113,0)),IF(C123="W",IF(ROUND(E123*$G$303/113,0)&gt;36,36,ROUND(E123*$G$302/113,0)),
IF(C123="R",IF(ROUND(E123*$G$304/113,0)&gt;40,40,ROUND(E123*$G$304/113,0)),"??")))</f>
        <v>22</v>
      </c>
      <c r="G123" s="75">
        <v>8</v>
      </c>
      <c r="H123" s="75">
        <v>8</v>
      </c>
      <c r="I123" s="75">
        <v>8</v>
      </c>
      <c r="J123" s="75">
        <v>8</v>
      </c>
      <c r="K123" s="75">
        <v>8</v>
      </c>
      <c r="L123" s="75">
        <v>8</v>
      </c>
      <c r="M123" s="75">
        <v>8</v>
      </c>
      <c r="N123" s="75">
        <v>8</v>
      </c>
      <c r="O123" s="75">
        <v>8</v>
      </c>
      <c r="P123" s="6">
        <f>SUM(G123:O123)</f>
        <v>72</v>
      </c>
      <c r="Q123" s="75">
        <v>8</v>
      </c>
      <c r="R123" s="75">
        <v>8</v>
      </c>
      <c r="S123" s="75">
        <v>8</v>
      </c>
      <c r="T123" s="75">
        <v>8</v>
      </c>
      <c r="U123" s="75">
        <v>8</v>
      </c>
      <c r="V123" s="75">
        <v>8</v>
      </c>
      <c r="W123" s="75">
        <v>8</v>
      </c>
      <c r="X123" s="75">
        <v>8</v>
      </c>
      <c r="Y123" s="75">
        <v>8</v>
      </c>
      <c r="Z123" s="6">
        <f>SUM(Q123:Y123)</f>
        <v>72</v>
      </c>
      <c r="AA123" s="75">
        <f>P123+Z123</f>
        <v>144</v>
      </c>
      <c r="AB123" s="55">
        <f>AA123-(0.5*(IF(C123="B",IF((E123*$G$302/113)&gt;36,36,(E123*$G$302/113)),IF(C123="W",IF((E123*$G$303/113)&gt;36,36,(E123*$G$302/113)),
IF(C123="R",IF((E123*$G$304/113)&gt;40,40,(E123*$G$304/113)),"??")))))</f>
        <v>133.19469026548671</v>
      </c>
    </row>
    <row r="124" spans="1:28" ht="17" hidden="1" customHeight="1" x14ac:dyDescent="0.25">
      <c r="A124" s="11">
        <v>119</v>
      </c>
      <c r="B124" s="81" t="s">
        <v>127</v>
      </c>
      <c r="C124" s="76" t="s">
        <v>35</v>
      </c>
      <c r="D124" s="82"/>
      <c r="E124" s="49">
        <v>18.2</v>
      </c>
      <c r="F124" s="51">
        <f>IF(C124="B",IF(ROUND(E124*$G$302/113,0)&gt;36,36,ROUND(E124*$G$302/113,0)),IF(C124="W",IF(ROUND(E124*$G$303/113,0)&gt;36,36,ROUND(E124*$G$302/113,0)),
IF(C124="R",IF(ROUND(E124*$G$304/113,0)&gt;40,40,ROUND(E124*$G$304/113,0)),"??")))</f>
        <v>21</v>
      </c>
      <c r="G124" s="75">
        <v>8</v>
      </c>
      <c r="H124" s="75">
        <v>8</v>
      </c>
      <c r="I124" s="75">
        <v>8</v>
      </c>
      <c r="J124" s="75">
        <v>8</v>
      </c>
      <c r="K124" s="75">
        <v>8</v>
      </c>
      <c r="L124" s="75">
        <v>8</v>
      </c>
      <c r="M124" s="75">
        <v>8</v>
      </c>
      <c r="N124" s="75">
        <v>8</v>
      </c>
      <c r="O124" s="75">
        <v>8</v>
      </c>
      <c r="P124" s="75">
        <f>SUM(G124:O124)</f>
        <v>72</v>
      </c>
      <c r="Q124" s="75">
        <v>8</v>
      </c>
      <c r="R124" s="75">
        <v>8</v>
      </c>
      <c r="S124" s="75">
        <v>8</v>
      </c>
      <c r="T124" s="75">
        <v>8</v>
      </c>
      <c r="U124" s="75">
        <v>8</v>
      </c>
      <c r="V124" s="75">
        <v>8</v>
      </c>
      <c r="W124" s="75">
        <v>8</v>
      </c>
      <c r="X124" s="75">
        <v>8</v>
      </c>
      <c r="Y124" s="75">
        <v>8</v>
      </c>
      <c r="Z124" s="75">
        <f>SUM(Q124:Y124)</f>
        <v>72</v>
      </c>
      <c r="AA124" s="75">
        <f>P124+Z124</f>
        <v>144</v>
      </c>
      <c r="AB124" s="55">
        <f>AA124-(0.5*(IF(C124="B",IF((E124*$G$302/113)&gt;36,36,(E124*$G$302/113)),IF(C124="W",IF((E124*$G$303/113)&gt;36,36,(E124*$G$302/113)),
IF(C124="R",IF((E124*$G$304/113)&gt;40,40,(E124*$G$304/113)),"??")))))</f>
        <v>133.36991150442478</v>
      </c>
    </row>
    <row r="125" spans="1:28" ht="17" hidden="1" customHeight="1" x14ac:dyDescent="0.25">
      <c r="A125" s="12">
        <v>120</v>
      </c>
      <c r="B125" s="81" t="s">
        <v>183</v>
      </c>
      <c r="C125" s="74" t="s">
        <v>35</v>
      </c>
      <c r="D125" s="82"/>
      <c r="E125" s="49">
        <v>18.100000000000001</v>
      </c>
      <c r="F125" s="51">
        <f>IF(C125="B",IF(ROUND(E125*$G$302/113,0)&gt;36,36,ROUND(E125*$G$302/113,0)),IF(C125="W",IF(ROUND(E125*$G$303/113,0)&gt;36,36,ROUND(E125*$G$302/113,0)),
IF(C125="R",IF(ROUND(E125*$G$304/113,0)&gt;40,40,ROUND(E125*$G$304/113,0)),"??")))</f>
        <v>21</v>
      </c>
      <c r="G125" s="75">
        <v>8</v>
      </c>
      <c r="H125" s="75">
        <v>8</v>
      </c>
      <c r="I125" s="75">
        <v>8</v>
      </c>
      <c r="J125" s="75">
        <v>8</v>
      </c>
      <c r="K125" s="75">
        <v>8</v>
      </c>
      <c r="L125" s="75">
        <v>8</v>
      </c>
      <c r="M125" s="75">
        <v>8</v>
      </c>
      <c r="N125" s="75">
        <v>8</v>
      </c>
      <c r="O125" s="75">
        <v>8</v>
      </c>
      <c r="P125" s="75">
        <f>SUM(G125:O125)</f>
        <v>72</v>
      </c>
      <c r="Q125" s="75">
        <v>8</v>
      </c>
      <c r="R125" s="75">
        <v>8</v>
      </c>
      <c r="S125" s="75">
        <v>8</v>
      </c>
      <c r="T125" s="75">
        <v>8</v>
      </c>
      <c r="U125" s="75">
        <v>8</v>
      </c>
      <c r="V125" s="75">
        <v>8</v>
      </c>
      <c r="W125" s="75">
        <v>8</v>
      </c>
      <c r="X125" s="75">
        <v>8</v>
      </c>
      <c r="Y125" s="75">
        <v>8</v>
      </c>
      <c r="Z125" s="75">
        <f>SUM(Q125:Y125)</f>
        <v>72</v>
      </c>
      <c r="AA125" s="75">
        <f>P125+Z125</f>
        <v>144</v>
      </c>
      <c r="AB125" s="55">
        <f>AA125-(0.5*(IF(C125="B",IF((E125*$G$302/113)&gt;36,36,(E125*$G$302/113)),IF(C125="W",IF((E125*$G$303/113)&gt;36,36,(E125*$G$302/113)),
IF(C125="R",IF((E125*$G$304/113)&gt;40,40,(E125*$G$304/113)),"??")))))</f>
        <v>133.42831858407078</v>
      </c>
    </row>
    <row r="126" spans="1:28" ht="17" hidden="1" customHeight="1" x14ac:dyDescent="0.25">
      <c r="A126" s="11">
        <v>121</v>
      </c>
      <c r="B126" s="81" t="s">
        <v>124</v>
      </c>
      <c r="C126" s="74" t="s">
        <v>35</v>
      </c>
      <c r="D126" s="82"/>
      <c r="E126" s="49">
        <v>18.100000000000001</v>
      </c>
      <c r="F126" s="51">
        <f>IF(C126="B",IF(ROUND(E126*$G$302/113,0)&gt;36,36,ROUND(E126*$G$302/113,0)),IF(C126="W",IF(ROUND(E126*$G$303/113,0)&gt;36,36,ROUND(E126*$G$302/113,0)),
IF(C126="R",IF(ROUND(E126*$G$304/113,0)&gt;40,40,ROUND(E126*$G$304/113,0)),"??")))</f>
        <v>21</v>
      </c>
      <c r="G126" s="75">
        <v>8</v>
      </c>
      <c r="H126" s="75">
        <v>8</v>
      </c>
      <c r="I126" s="75">
        <v>8</v>
      </c>
      <c r="J126" s="75">
        <v>8</v>
      </c>
      <c r="K126" s="75">
        <v>8</v>
      </c>
      <c r="L126" s="75">
        <v>8</v>
      </c>
      <c r="M126" s="75">
        <v>8</v>
      </c>
      <c r="N126" s="75">
        <v>8</v>
      </c>
      <c r="O126" s="75">
        <v>8</v>
      </c>
      <c r="P126" s="75">
        <f>SUM(G126:O126)</f>
        <v>72</v>
      </c>
      <c r="Q126" s="75">
        <v>8</v>
      </c>
      <c r="R126" s="75">
        <v>8</v>
      </c>
      <c r="S126" s="75">
        <v>8</v>
      </c>
      <c r="T126" s="75">
        <v>8</v>
      </c>
      <c r="U126" s="75">
        <v>8</v>
      </c>
      <c r="V126" s="75">
        <v>8</v>
      </c>
      <c r="W126" s="75">
        <v>8</v>
      </c>
      <c r="X126" s="75">
        <v>8</v>
      </c>
      <c r="Y126" s="75">
        <v>8</v>
      </c>
      <c r="Z126" s="75">
        <f>SUM(Q126:Y126)</f>
        <v>72</v>
      </c>
      <c r="AA126" s="75">
        <f>P126+Z126</f>
        <v>144</v>
      </c>
      <c r="AB126" s="55">
        <f>AA126-(0.5*(IF(C126="B",IF((E126*$G$302/113)&gt;36,36,(E126*$G$302/113)),IF(C126="W",IF((E126*$G$303/113)&gt;36,36,(E126*$G$302/113)),
IF(C126="R",IF((E126*$G$304/113)&gt;40,40,(E126*$G$304/113)),"??")))))</f>
        <v>133.42831858407078</v>
      </c>
    </row>
    <row r="127" spans="1:28" ht="17" hidden="1" customHeight="1" x14ac:dyDescent="0.25">
      <c r="A127" s="12">
        <v>122</v>
      </c>
      <c r="B127" s="79" t="s">
        <v>136</v>
      </c>
      <c r="C127" s="74" t="s">
        <v>35</v>
      </c>
      <c r="D127" s="80"/>
      <c r="E127" s="49">
        <v>18.100000000000001</v>
      </c>
      <c r="F127" s="51">
        <f>IF(C127="B",IF(ROUND(E127*$G$302/113,0)&gt;36,36,ROUND(E127*$G$302/113,0)),IF(C127="W",IF(ROUND(E127*$G$303/113,0)&gt;36,36,ROUND(E127*$G$302/113,0)),
IF(C127="R",IF(ROUND(E127*$G$304/113,0)&gt;40,40,ROUND(E127*$G$304/113,0)),"??")))</f>
        <v>21</v>
      </c>
      <c r="G127" s="75">
        <v>8</v>
      </c>
      <c r="H127" s="75">
        <v>8</v>
      </c>
      <c r="I127" s="75">
        <v>8</v>
      </c>
      <c r="J127" s="75">
        <v>8</v>
      </c>
      <c r="K127" s="75">
        <v>8</v>
      </c>
      <c r="L127" s="75">
        <v>8</v>
      </c>
      <c r="M127" s="75">
        <v>8</v>
      </c>
      <c r="N127" s="75">
        <v>8</v>
      </c>
      <c r="O127" s="75">
        <v>8</v>
      </c>
      <c r="P127" s="75">
        <f>SUM(G127:O127)</f>
        <v>72</v>
      </c>
      <c r="Q127" s="75">
        <v>8</v>
      </c>
      <c r="R127" s="75">
        <v>8</v>
      </c>
      <c r="S127" s="75">
        <v>8</v>
      </c>
      <c r="T127" s="75">
        <v>8</v>
      </c>
      <c r="U127" s="75">
        <v>8</v>
      </c>
      <c r="V127" s="75">
        <v>8</v>
      </c>
      <c r="W127" s="75">
        <v>8</v>
      </c>
      <c r="X127" s="75">
        <v>8</v>
      </c>
      <c r="Y127" s="75">
        <v>8</v>
      </c>
      <c r="Z127" s="75">
        <f>SUM(Q127:Y127)</f>
        <v>72</v>
      </c>
      <c r="AA127" s="75">
        <f>P127+Z127</f>
        <v>144</v>
      </c>
      <c r="AB127" s="55">
        <f>AA127-(0.5*(IF(C127="B",IF((E127*$G$302/113)&gt;36,36,(E127*$G$302/113)),IF(C127="W",IF((E127*$G$303/113)&gt;36,36,(E127*$G$302/113)),
IF(C127="R",IF((E127*$G$304/113)&gt;40,40,(E127*$G$304/113)),"??")))))</f>
        <v>133.42831858407078</v>
      </c>
    </row>
    <row r="128" spans="1:28" ht="17" hidden="1" customHeight="1" x14ac:dyDescent="0.25">
      <c r="A128" s="11">
        <v>123</v>
      </c>
      <c r="B128" s="81" t="s">
        <v>145</v>
      </c>
      <c r="C128" s="74" t="s">
        <v>35</v>
      </c>
      <c r="D128" s="82"/>
      <c r="E128" s="49">
        <v>18.100000000000001</v>
      </c>
      <c r="F128" s="51">
        <f>IF(C128="B",IF(ROUND(E128*$G$302/113,0)&gt;36,36,ROUND(E128*$G$302/113,0)),IF(C128="W",IF(ROUND(E128*$G$303/113,0)&gt;36,36,ROUND(E128*$G$302/113,0)),
IF(C128="R",IF(ROUND(E128*$G$304/113,0)&gt;40,40,ROUND(E128*$G$304/113,0)),"??")))</f>
        <v>21</v>
      </c>
      <c r="G128" s="75">
        <v>8</v>
      </c>
      <c r="H128" s="75">
        <v>8</v>
      </c>
      <c r="I128" s="75">
        <v>8</v>
      </c>
      <c r="J128" s="75">
        <v>8</v>
      </c>
      <c r="K128" s="75">
        <v>8</v>
      </c>
      <c r="L128" s="75">
        <v>8</v>
      </c>
      <c r="M128" s="75">
        <v>8</v>
      </c>
      <c r="N128" s="75">
        <v>8</v>
      </c>
      <c r="O128" s="75">
        <v>8</v>
      </c>
      <c r="P128" s="75">
        <f>SUM(G128:O128)</f>
        <v>72</v>
      </c>
      <c r="Q128" s="75">
        <v>8</v>
      </c>
      <c r="R128" s="75">
        <v>8</v>
      </c>
      <c r="S128" s="75">
        <v>8</v>
      </c>
      <c r="T128" s="75">
        <v>8</v>
      </c>
      <c r="U128" s="75">
        <v>8</v>
      </c>
      <c r="V128" s="75">
        <v>8</v>
      </c>
      <c r="W128" s="75">
        <v>8</v>
      </c>
      <c r="X128" s="75">
        <v>8</v>
      </c>
      <c r="Y128" s="75">
        <v>8</v>
      </c>
      <c r="Z128" s="75">
        <f>SUM(Q128:Y128)</f>
        <v>72</v>
      </c>
      <c r="AA128" s="75">
        <f>P128+Z128</f>
        <v>144</v>
      </c>
      <c r="AB128" s="55">
        <f>AA128-(0.5*(IF(C128="B",IF((E128*$G$302/113)&gt;36,36,(E128*$G$302/113)),IF(C128="W",IF((E128*$G$303/113)&gt;36,36,(E128*$G$302/113)),
IF(C128="R",IF((E128*$G$304/113)&gt;40,40,(E128*$G$304/113)),"??")))))</f>
        <v>133.42831858407078</v>
      </c>
    </row>
    <row r="129" spans="1:28" ht="17" hidden="1" customHeight="1" x14ac:dyDescent="0.25">
      <c r="A129" s="12">
        <v>124</v>
      </c>
      <c r="B129" s="81" t="s">
        <v>182</v>
      </c>
      <c r="C129" s="74" t="s">
        <v>35</v>
      </c>
      <c r="D129" s="82"/>
      <c r="E129" s="49">
        <v>18.100000000000001</v>
      </c>
      <c r="F129" s="51">
        <f>IF(C129="B",IF(ROUND(E129*$G$302/113,0)&gt;36,36,ROUND(E129*$G$302/113,0)),IF(C129="W",IF(ROUND(E129*$G$303/113,0)&gt;36,36,ROUND(E129*$G$302/113,0)),
IF(C129="R",IF(ROUND(E129*$G$304/113,0)&gt;40,40,ROUND(E129*$G$304/113,0)),"??")))</f>
        <v>21</v>
      </c>
      <c r="G129" s="75">
        <v>8</v>
      </c>
      <c r="H129" s="75">
        <v>8</v>
      </c>
      <c r="I129" s="75">
        <v>8</v>
      </c>
      <c r="J129" s="75">
        <v>8</v>
      </c>
      <c r="K129" s="75">
        <v>8</v>
      </c>
      <c r="L129" s="75">
        <v>8</v>
      </c>
      <c r="M129" s="75">
        <v>8</v>
      </c>
      <c r="N129" s="75">
        <v>8</v>
      </c>
      <c r="O129" s="75">
        <v>8</v>
      </c>
      <c r="P129" s="75">
        <f>SUM(G129:O129)</f>
        <v>72</v>
      </c>
      <c r="Q129" s="75">
        <v>8</v>
      </c>
      <c r="R129" s="75">
        <v>8</v>
      </c>
      <c r="S129" s="75">
        <v>8</v>
      </c>
      <c r="T129" s="75">
        <v>8</v>
      </c>
      <c r="U129" s="75">
        <v>8</v>
      </c>
      <c r="V129" s="75">
        <v>8</v>
      </c>
      <c r="W129" s="75">
        <v>8</v>
      </c>
      <c r="X129" s="75">
        <v>8</v>
      </c>
      <c r="Y129" s="75">
        <v>8</v>
      </c>
      <c r="Z129" s="75">
        <f>SUM(Q129:Y129)</f>
        <v>72</v>
      </c>
      <c r="AA129" s="75">
        <f>P129+Z129</f>
        <v>144</v>
      </c>
      <c r="AB129" s="55">
        <f>AA129-(0.5*(IF(C129="B",IF((E129*$G$302/113)&gt;36,36,(E129*$G$302/113)),IF(C129="W",IF((E129*$G$303/113)&gt;36,36,(E129*$G$302/113)),
IF(C129="R",IF((E129*$G$304/113)&gt;40,40,(E129*$G$304/113)),"??")))))</f>
        <v>133.42831858407078</v>
      </c>
    </row>
    <row r="130" spans="1:28" ht="17" hidden="1" customHeight="1" x14ac:dyDescent="0.25">
      <c r="A130" s="11">
        <v>125</v>
      </c>
      <c r="B130" s="79" t="s">
        <v>245</v>
      </c>
      <c r="C130" s="74" t="s">
        <v>35</v>
      </c>
      <c r="D130" s="80"/>
      <c r="E130" s="49">
        <v>18</v>
      </c>
      <c r="F130" s="51">
        <f>IF(C130="B",IF(ROUND(E130*$G$302/113,0)&gt;36,36,ROUND(E130*$G$302/113,0)),IF(C130="W",IF(ROUND(E130*$G$303/113,0)&gt;36,36,ROUND(E130*$G$302/113,0)),
IF(C130="R",IF(ROUND(E130*$G$304/113,0)&gt;40,40,ROUND(E130*$G$304/113,0)),"??")))</f>
        <v>21</v>
      </c>
      <c r="G130" s="75">
        <v>8</v>
      </c>
      <c r="H130" s="75">
        <v>8</v>
      </c>
      <c r="I130" s="75">
        <v>8</v>
      </c>
      <c r="J130" s="75">
        <v>8</v>
      </c>
      <c r="K130" s="75">
        <v>8</v>
      </c>
      <c r="L130" s="75">
        <v>8</v>
      </c>
      <c r="M130" s="75">
        <v>8</v>
      </c>
      <c r="N130" s="75">
        <v>8</v>
      </c>
      <c r="O130" s="75">
        <v>8</v>
      </c>
      <c r="P130" s="75">
        <f>SUM(G130:O130)</f>
        <v>72</v>
      </c>
      <c r="Q130" s="75">
        <v>8</v>
      </c>
      <c r="R130" s="75">
        <v>8</v>
      </c>
      <c r="S130" s="75">
        <v>8</v>
      </c>
      <c r="T130" s="75">
        <v>8</v>
      </c>
      <c r="U130" s="75">
        <v>8</v>
      </c>
      <c r="V130" s="75">
        <v>8</v>
      </c>
      <c r="W130" s="75">
        <v>8</v>
      </c>
      <c r="X130" s="75">
        <v>8</v>
      </c>
      <c r="Y130" s="75">
        <v>8</v>
      </c>
      <c r="Z130" s="75">
        <f>SUM(Q130:Y130)</f>
        <v>72</v>
      </c>
      <c r="AA130" s="75">
        <f>P130+Z130</f>
        <v>144</v>
      </c>
      <c r="AB130" s="55">
        <f>AA130-(0.5*(IF(C130="B",IF((E130*$G$302/113)&gt;36,36,(E130*$G$302/113)),IF(C130="W",IF((E130*$G$303/113)&gt;36,36,(E130*$G$302/113)),
IF(C130="R",IF((E130*$G$304/113)&gt;40,40,(E130*$G$304/113)),"??")))))</f>
        <v>133.48672566371681</v>
      </c>
    </row>
    <row r="131" spans="1:28" ht="17" hidden="1" customHeight="1" x14ac:dyDescent="0.25">
      <c r="A131" s="12">
        <v>126</v>
      </c>
      <c r="B131" s="79" t="s">
        <v>195</v>
      </c>
      <c r="C131" s="76" t="s">
        <v>35</v>
      </c>
      <c r="D131" s="80"/>
      <c r="E131" s="49">
        <v>18</v>
      </c>
      <c r="F131" s="51">
        <f>IF(C131="B",IF(ROUND(E131*$G$302/113,0)&gt;36,36,ROUND(E131*$G$302/113,0)),IF(C131="W",IF(ROUND(E131*$G$303/113,0)&gt;36,36,ROUND(E131*$G$302/113,0)),
IF(C131="R",IF(ROUND(E131*$G$304/113,0)&gt;40,40,ROUND(E131*$G$304/113,0)),"??")))</f>
        <v>21</v>
      </c>
      <c r="G131" s="75">
        <v>8</v>
      </c>
      <c r="H131" s="75">
        <v>8</v>
      </c>
      <c r="I131" s="75">
        <v>8</v>
      </c>
      <c r="J131" s="75">
        <v>8</v>
      </c>
      <c r="K131" s="75">
        <v>8</v>
      </c>
      <c r="L131" s="75">
        <v>8</v>
      </c>
      <c r="M131" s="75">
        <v>8</v>
      </c>
      <c r="N131" s="75">
        <v>8</v>
      </c>
      <c r="O131" s="75">
        <v>8</v>
      </c>
      <c r="P131" s="75">
        <f>SUM(G131:O131)</f>
        <v>72</v>
      </c>
      <c r="Q131" s="75">
        <v>8</v>
      </c>
      <c r="R131" s="75">
        <v>8</v>
      </c>
      <c r="S131" s="75">
        <v>8</v>
      </c>
      <c r="T131" s="75">
        <v>8</v>
      </c>
      <c r="U131" s="75">
        <v>8</v>
      </c>
      <c r="V131" s="75">
        <v>8</v>
      </c>
      <c r="W131" s="75">
        <v>8</v>
      </c>
      <c r="X131" s="75">
        <v>8</v>
      </c>
      <c r="Y131" s="75">
        <v>8</v>
      </c>
      <c r="Z131" s="75">
        <f>SUM(Q131:Y131)</f>
        <v>72</v>
      </c>
      <c r="AA131" s="75">
        <f>P131+Z131</f>
        <v>144</v>
      </c>
      <c r="AB131" s="55">
        <f>AA131-(0.5*(IF(C131="B",IF((E131*$G$302/113)&gt;36,36,(E131*$G$302/113)),IF(C131="W",IF((E131*$G$303/113)&gt;36,36,(E131*$G$302/113)),
IF(C131="R",IF((E131*$G$304/113)&gt;40,40,(E131*$G$304/113)),"??")))))</f>
        <v>133.48672566371681</v>
      </c>
    </row>
    <row r="132" spans="1:28" ht="17" hidden="1" customHeight="1" x14ac:dyDescent="0.25">
      <c r="A132" s="11">
        <v>127</v>
      </c>
      <c r="B132" s="81" t="s">
        <v>150</v>
      </c>
      <c r="C132" s="74" t="s">
        <v>35</v>
      </c>
      <c r="D132" s="82"/>
      <c r="E132" s="49">
        <v>18</v>
      </c>
      <c r="F132" s="51">
        <f>IF(C132="B",IF(ROUND(E132*$G$302/113,0)&gt;36,36,ROUND(E132*$G$302/113,0)),IF(C132="W",IF(ROUND(E132*$G$303/113,0)&gt;36,36,ROUND(E132*$G$302/113,0)),
IF(C132="R",IF(ROUND(E132*$G$304/113,0)&gt;40,40,ROUND(E132*$G$304/113,0)),"??")))</f>
        <v>21</v>
      </c>
      <c r="G132" s="75">
        <v>8</v>
      </c>
      <c r="H132" s="75">
        <v>8</v>
      </c>
      <c r="I132" s="75">
        <v>8</v>
      </c>
      <c r="J132" s="75">
        <v>8</v>
      </c>
      <c r="K132" s="75">
        <v>8</v>
      </c>
      <c r="L132" s="75">
        <v>8</v>
      </c>
      <c r="M132" s="75">
        <v>8</v>
      </c>
      <c r="N132" s="75">
        <v>8</v>
      </c>
      <c r="O132" s="75">
        <v>8</v>
      </c>
      <c r="P132" s="75">
        <f>SUM(G132:O132)</f>
        <v>72</v>
      </c>
      <c r="Q132" s="75">
        <v>8</v>
      </c>
      <c r="R132" s="75">
        <v>8</v>
      </c>
      <c r="S132" s="75">
        <v>8</v>
      </c>
      <c r="T132" s="75">
        <v>8</v>
      </c>
      <c r="U132" s="75">
        <v>8</v>
      </c>
      <c r="V132" s="75">
        <v>8</v>
      </c>
      <c r="W132" s="75">
        <v>8</v>
      </c>
      <c r="X132" s="75">
        <v>8</v>
      </c>
      <c r="Y132" s="75">
        <v>8</v>
      </c>
      <c r="Z132" s="75">
        <f>SUM(Q132:Y132)</f>
        <v>72</v>
      </c>
      <c r="AA132" s="75">
        <f>P132+Z132</f>
        <v>144</v>
      </c>
      <c r="AB132" s="55">
        <f>AA132-(0.5*(IF(C132="B",IF((E132*$G$302/113)&gt;36,36,(E132*$G$302/113)),IF(C132="W",IF((E132*$G$303/113)&gt;36,36,(E132*$G$302/113)),
IF(C132="R",IF((E132*$G$304/113)&gt;40,40,(E132*$G$304/113)),"??")))))</f>
        <v>133.48672566371681</v>
      </c>
    </row>
    <row r="133" spans="1:28" ht="17" hidden="1" customHeight="1" x14ac:dyDescent="0.25">
      <c r="A133" s="12">
        <v>128</v>
      </c>
      <c r="B133" s="79" t="s">
        <v>242</v>
      </c>
      <c r="C133" s="74" t="s">
        <v>35</v>
      </c>
      <c r="D133" s="80"/>
      <c r="E133" s="49">
        <v>17.899999999999999</v>
      </c>
      <c r="F133" s="51">
        <f>IF(C133="B",IF(ROUND(E133*$G$302/113,0)&gt;36,36,ROUND(E133*$G$302/113,0)),IF(C133="W",IF(ROUND(E133*$G$303/113,0)&gt;36,36,ROUND(E133*$G$302/113,0)),
IF(C133="R",IF(ROUND(E133*$G$304/113,0)&gt;40,40,ROUND(E133*$G$304/113,0)),"??")))</f>
        <v>21</v>
      </c>
      <c r="G133" s="75">
        <v>8</v>
      </c>
      <c r="H133" s="75">
        <v>8</v>
      </c>
      <c r="I133" s="75">
        <v>8</v>
      </c>
      <c r="J133" s="75">
        <v>8</v>
      </c>
      <c r="K133" s="75">
        <v>8</v>
      </c>
      <c r="L133" s="75">
        <v>8</v>
      </c>
      <c r="M133" s="75">
        <v>8</v>
      </c>
      <c r="N133" s="75">
        <v>8</v>
      </c>
      <c r="O133" s="75">
        <v>8</v>
      </c>
      <c r="P133" s="75">
        <f>SUM(G133:O133)</f>
        <v>72</v>
      </c>
      <c r="Q133" s="75">
        <v>8</v>
      </c>
      <c r="R133" s="75">
        <v>8</v>
      </c>
      <c r="S133" s="75">
        <v>8</v>
      </c>
      <c r="T133" s="75">
        <v>8</v>
      </c>
      <c r="U133" s="75">
        <v>8</v>
      </c>
      <c r="V133" s="75">
        <v>8</v>
      </c>
      <c r="W133" s="75">
        <v>8</v>
      </c>
      <c r="X133" s="75">
        <v>8</v>
      </c>
      <c r="Y133" s="75">
        <v>8</v>
      </c>
      <c r="Z133" s="75">
        <f>SUM(Q133:Y133)</f>
        <v>72</v>
      </c>
      <c r="AA133" s="75">
        <f>P133+Z133</f>
        <v>144</v>
      </c>
      <c r="AB133" s="55">
        <f>AA133-(0.5*(IF(C133="B",IF((E133*$G$302/113)&gt;36,36,(E133*$G$302/113)),IF(C133="W",IF((E133*$G$303/113)&gt;36,36,(E133*$G$302/113)),
IF(C133="R",IF((E133*$G$304/113)&gt;40,40,(E133*$G$304/113)),"??")))))</f>
        <v>133.54513274336284</v>
      </c>
    </row>
    <row r="134" spans="1:28" ht="17" hidden="1" customHeight="1" x14ac:dyDescent="0.25">
      <c r="A134" s="11">
        <v>129</v>
      </c>
      <c r="B134" s="79" t="s">
        <v>161</v>
      </c>
      <c r="C134" s="74" t="s">
        <v>35</v>
      </c>
      <c r="D134" s="80"/>
      <c r="E134" s="49">
        <v>17.899999999999999</v>
      </c>
      <c r="F134" s="51">
        <f>IF(C134="B",IF(ROUND(E134*$G$302/113,0)&gt;36,36,ROUND(E134*$G$302/113,0)),IF(C134="W",IF(ROUND(E134*$G$303/113,0)&gt;36,36,ROUND(E134*$G$302/113,0)),
IF(C134="R",IF(ROUND(E134*$G$304/113,0)&gt;40,40,ROUND(E134*$G$304/113,0)),"??")))</f>
        <v>21</v>
      </c>
      <c r="G134" s="75">
        <v>8</v>
      </c>
      <c r="H134" s="75">
        <v>8</v>
      </c>
      <c r="I134" s="75">
        <v>8</v>
      </c>
      <c r="J134" s="75">
        <v>8</v>
      </c>
      <c r="K134" s="75">
        <v>8</v>
      </c>
      <c r="L134" s="75">
        <v>8</v>
      </c>
      <c r="M134" s="75">
        <v>8</v>
      </c>
      <c r="N134" s="75">
        <v>8</v>
      </c>
      <c r="O134" s="75">
        <v>8</v>
      </c>
      <c r="P134" s="75">
        <f>SUM(G134:O134)</f>
        <v>72</v>
      </c>
      <c r="Q134" s="75">
        <v>8</v>
      </c>
      <c r="R134" s="75">
        <v>8</v>
      </c>
      <c r="S134" s="75">
        <v>8</v>
      </c>
      <c r="T134" s="75">
        <v>8</v>
      </c>
      <c r="U134" s="75">
        <v>8</v>
      </c>
      <c r="V134" s="75">
        <v>8</v>
      </c>
      <c r="W134" s="75">
        <v>8</v>
      </c>
      <c r="X134" s="75">
        <v>8</v>
      </c>
      <c r="Y134" s="75">
        <v>8</v>
      </c>
      <c r="Z134" s="75">
        <f>SUM(Q134:Y134)</f>
        <v>72</v>
      </c>
      <c r="AA134" s="75">
        <f>P134+Z134</f>
        <v>144</v>
      </c>
      <c r="AB134" s="55">
        <f>AA134-(0.5*(IF(C134="B",IF((E134*$G$302/113)&gt;36,36,(E134*$G$302/113)),IF(C134="W",IF((E134*$G$303/113)&gt;36,36,(E134*$G$302/113)),
IF(C134="R",IF((E134*$G$304/113)&gt;40,40,(E134*$G$304/113)),"??")))))</f>
        <v>133.54513274336284</v>
      </c>
    </row>
    <row r="135" spans="1:28" ht="17" hidden="1" customHeight="1" x14ac:dyDescent="0.25">
      <c r="A135" s="12">
        <v>130</v>
      </c>
      <c r="B135" s="81" t="s">
        <v>199</v>
      </c>
      <c r="C135" s="74" t="s">
        <v>35</v>
      </c>
      <c r="D135" s="82"/>
      <c r="E135" s="49">
        <v>17.7</v>
      </c>
      <c r="F135" s="51">
        <f>IF(C135="B",IF(ROUND(E135*$G$302/113,0)&gt;36,36,ROUND(E135*$G$302/113,0)),IF(C135="W",IF(ROUND(E135*$G$303/113,0)&gt;36,36,ROUND(E135*$G$302/113,0)),
IF(C135="R",IF(ROUND(E135*$G$304/113,0)&gt;40,40,ROUND(E135*$G$304/113,0)),"??")))</f>
        <v>21</v>
      </c>
      <c r="G135" s="75">
        <v>8</v>
      </c>
      <c r="H135" s="75">
        <v>8</v>
      </c>
      <c r="I135" s="75">
        <v>8</v>
      </c>
      <c r="J135" s="75">
        <v>8</v>
      </c>
      <c r="K135" s="75">
        <v>8</v>
      </c>
      <c r="L135" s="75">
        <v>8</v>
      </c>
      <c r="M135" s="75">
        <v>8</v>
      </c>
      <c r="N135" s="75">
        <v>8</v>
      </c>
      <c r="O135" s="75">
        <v>8</v>
      </c>
      <c r="P135" s="75">
        <f>SUM(G135:O135)</f>
        <v>72</v>
      </c>
      <c r="Q135" s="75">
        <v>8</v>
      </c>
      <c r="R135" s="75">
        <v>8</v>
      </c>
      <c r="S135" s="75">
        <v>8</v>
      </c>
      <c r="T135" s="75">
        <v>8</v>
      </c>
      <c r="U135" s="75">
        <v>8</v>
      </c>
      <c r="V135" s="75">
        <v>8</v>
      </c>
      <c r="W135" s="75">
        <v>8</v>
      </c>
      <c r="X135" s="75">
        <v>8</v>
      </c>
      <c r="Y135" s="75">
        <v>8</v>
      </c>
      <c r="Z135" s="75">
        <f>SUM(Q135:Y135)</f>
        <v>72</v>
      </c>
      <c r="AA135" s="75">
        <f>P135+Z135</f>
        <v>144</v>
      </c>
      <c r="AB135" s="55">
        <f>AA135-(0.5*(IF(C135="B",IF((E135*$G$302/113)&gt;36,36,(E135*$G$302/113)),IF(C135="W",IF((E135*$G$303/113)&gt;36,36,(E135*$G$302/113)),
IF(C135="R",IF((E135*$G$304/113)&gt;40,40,(E135*$G$304/113)),"??")))))</f>
        <v>133.66194690265488</v>
      </c>
    </row>
    <row r="136" spans="1:28" ht="17" hidden="1" customHeight="1" x14ac:dyDescent="0.25">
      <c r="A136" s="11">
        <v>131</v>
      </c>
      <c r="B136" s="81" t="s">
        <v>104</v>
      </c>
      <c r="C136" s="76" t="s">
        <v>35</v>
      </c>
      <c r="D136" s="82"/>
      <c r="E136" s="49">
        <v>17.600000000000001</v>
      </c>
      <c r="F136" s="51">
        <f>IF(C136="B",IF(ROUND(E136*$G$302/113,0)&gt;36,36,ROUND(E136*$G$302/113,0)),IF(C136="W",IF(ROUND(E136*$G$303/113,0)&gt;36,36,ROUND(E136*$G$302/113,0)),
IF(C136="R",IF(ROUND(E136*$G$304/113,0)&gt;40,40,ROUND(E136*$G$304/113,0)),"??")))</f>
        <v>21</v>
      </c>
      <c r="G136" s="75">
        <v>8</v>
      </c>
      <c r="H136" s="75">
        <v>8</v>
      </c>
      <c r="I136" s="75">
        <v>8</v>
      </c>
      <c r="J136" s="75">
        <v>8</v>
      </c>
      <c r="K136" s="75">
        <v>8</v>
      </c>
      <c r="L136" s="75">
        <v>8</v>
      </c>
      <c r="M136" s="75">
        <v>8</v>
      </c>
      <c r="N136" s="75">
        <v>8</v>
      </c>
      <c r="O136" s="75">
        <v>8</v>
      </c>
      <c r="P136" s="75">
        <f>SUM(G136:O136)</f>
        <v>72</v>
      </c>
      <c r="Q136" s="75">
        <v>8</v>
      </c>
      <c r="R136" s="75">
        <v>8</v>
      </c>
      <c r="S136" s="75">
        <v>8</v>
      </c>
      <c r="T136" s="75">
        <v>8</v>
      </c>
      <c r="U136" s="75">
        <v>8</v>
      </c>
      <c r="V136" s="75">
        <v>8</v>
      </c>
      <c r="W136" s="75">
        <v>8</v>
      </c>
      <c r="X136" s="75">
        <v>8</v>
      </c>
      <c r="Y136" s="75">
        <v>8</v>
      </c>
      <c r="Z136" s="75">
        <f>SUM(Q136:Y136)</f>
        <v>72</v>
      </c>
      <c r="AA136" s="75">
        <f>P136+Z136</f>
        <v>144</v>
      </c>
      <c r="AB136" s="55">
        <f>AA136-(0.5*(IF(C136="B",IF((E136*$G$302/113)&gt;36,36,(E136*$G$302/113)),IF(C136="W",IF((E136*$G$303/113)&gt;36,36,(E136*$G$302/113)),
IF(C136="R",IF((E136*$G$304/113)&gt;40,40,(E136*$G$304/113)),"??")))))</f>
        <v>133.72035398230088</v>
      </c>
    </row>
    <row r="137" spans="1:28" ht="17" hidden="1" customHeight="1" x14ac:dyDescent="0.25">
      <c r="A137" s="12">
        <v>132</v>
      </c>
      <c r="B137" s="81" t="s">
        <v>57</v>
      </c>
      <c r="C137" s="74" t="s">
        <v>35</v>
      </c>
      <c r="D137" s="82"/>
      <c r="E137" s="49">
        <v>17.3</v>
      </c>
      <c r="F137" s="51">
        <f>IF(C137="B",IF(ROUND(E137*$G$302/113,0)&gt;36,36,ROUND(E137*$G$302/113,0)),IF(C137="W",IF(ROUND(E137*$G$303/113,0)&gt;36,36,ROUND(E137*$G$302/113,0)),
IF(C137="R",IF(ROUND(E137*$G$304/113,0)&gt;40,40,ROUND(E137*$G$304/113,0)),"??")))</f>
        <v>20</v>
      </c>
      <c r="G137" s="75">
        <v>8</v>
      </c>
      <c r="H137" s="75">
        <v>8</v>
      </c>
      <c r="I137" s="75">
        <v>8</v>
      </c>
      <c r="J137" s="75">
        <v>8</v>
      </c>
      <c r="K137" s="75">
        <v>8</v>
      </c>
      <c r="L137" s="75">
        <v>8</v>
      </c>
      <c r="M137" s="75">
        <v>8</v>
      </c>
      <c r="N137" s="75">
        <v>8</v>
      </c>
      <c r="O137" s="75">
        <v>8</v>
      </c>
      <c r="P137" s="75">
        <f>SUM(G137:O137)</f>
        <v>72</v>
      </c>
      <c r="Q137" s="75">
        <v>8</v>
      </c>
      <c r="R137" s="75">
        <v>8</v>
      </c>
      <c r="S137" s="75">
        <v>8</v>
      </c>
      <c r="T137" s="75">
        <v>8</v>
      </c>
      <c r="U137" s="75">
        <v>8</v>
      </c>
      <c r="V137" s="75">
        <v>8</v>
      </c>
      <c r="W137" s="75">
        <v>8</v>
      </c>
      <c r="X137" s="75">
        <v>8</v>
      </c>
      <c r="Y137" s="75">
        <v>8</v>
      </c>
      <c r="Z137" s="75">
        <f>SUM(Q137:Y137)</f>
        <v>72</v>
      </c>
      <c r="AA137" s="75">
        <f>P137+Z137</f>
        <v>144</v>
      </c>
      <c r="AB137" s="55">
        <f>AA137-(0.5*(IF(C137="B",IF((E137*$G$302/113)&gt;36,36,(E137*$G$302/113)),IF(C137="W",IF((E137*$G$303/113)&gt;36,36,(E137*$G$302/113)),
IF(C137="R",IF((E137*$G$304/113)&gt;40,40,(E137*$G$304/113)),"??")))))</f>
        <v>133.89557522123894</v>
      </c>
    </row>
    <row r="138" spans="1:28" ht="17" hidden="1" customHeight="1" x14ac:dyDescent="0.25">
      <c r="A138" s="11">
        <v>133</v>
      </c>
      <c r="B138" s="81" t="s">
        <v>80</v>
      </c>
      <c r="C138" s="76" t="s">
        <v>35</v>
      </c>
      <c r="D138" s="82"/>
      <c r="E138" s="49">
        <v>17.3</v>
      </c>
      <c r="F138" s="51">
        <f>IF(C138="B",IF(ROUND(E138*$G$302/113,0)&gt;36,36,ROUND(E138*$G$302/113,0)),IF(C138="W",IF(ROUND(E138*$G$303/113,0)&gt;36,36,ROUND(E138*$G$302/113,0)),
IF(C138="R",IF(ROUND(E138*$G$304/113,0)&gt;40,40,ROUND(E138*$G$304/113,0)),"??")))</f>
        <v>20</v>
      </c>
      <c r="G138" s="75">
        <v>8</v>
      </c>
      <c r="H138" s="75">
        <v>8</v>
      </c>
      <c r="I138" s="75">
        <v>8</v>
      </c>
      <c r="J138" s="75">
        <v>8</v>
      </c>
      <c r="K138" s="75">
        <v>8</v>
      </c>
      <c r="L138" s="75">
        <v>8</v>
      </c>
      <c r="M138" s="75">
        <v>8</v>
      </c>
      <c r="N138" s="75">
        <v>8</v>
      </c>
      <c r="O138" s="75">
        <v>8</v>
      </c>
      <c r="P138" s="75">
        <f>SUM(G138:O138)</f>
        <v>72</v>
      </c>
      <c r="Q138" s="75">
        <v>8</v>
      </c>
      <c r="R138" s="75">
        <v>8</v>
      </c>
      <c r="S138" s="75">
        <v>8</v>
      </c>
      <c r="T138" s="75">
        <v>8</v>
      </c>
      <c r="U138" s="75">
        <v>8</v>
      </c>
      <c r="V138" s="75">
        <v>8</v>
      </c>
      <c r="W138" s="75">
        <v>8</v>
      </c>
      <c r="X138" s="75">
        <v>8</v>
      </c>
      <c r="Y138" s="75">
        <v>8</v>
      </c>
      <c r="Z138" s="75">
        <f>SUM(Q138:Y138)</f>
        <v>72</v>
      </c>
      <c r="AA138" s="75">
        <f>P138+Z138</f>
        <v>144</v>
      </c>
      <c r="AB138" s="55">
        <f>AA138-(0.5*(IF(C138="B",IF((E138*$G$302/113)&gt;36,36,(E138*$G$302/113)),IF(C138="W",IF((E138*$G$303/113)&gt;36,36,(E138*$G$302/113)),
IF(C138="R",IF((E138*$G$304/113)&gt;40,40,(E138*$G$304/113)),"??")))))</f>
        <v>133.89557522123894</v>
      </c>
    </row>
    <row r="139" spans="1:28" ht="17" hidden="1" customHeight="1" x14ac:dyDescent="0.25">
      <c r="A139" s="12">
        <v>134</v>
      </c>
      <c r="B139" s="79" t="s">
        <v>269</v>
      </c>
      <c r="C139" s="74" t="s">
        <v>35</v>
      </c>
      <c r="D139" s="80"/>
      <c r="E139" s="49">
        <v>17.2</v>
      </c>
      <c r="F139" s="51">
        <f>IF(C139="B",IF(ROUND(E139*$G$302/113,0)&gt;36,36,ROUND(E139*$G$302/113,0)),IF(C139="W",IF(ROUND(E139*$G$303/113,0)&gt;36,36,ROUND(E139*$G$302/113,0)),
IF(C139="R",IF(ROUND(E139*$G$304/113,0)&gt;40,40,ROUND(E139*$G$304/113,0)),"??")))</f>
        <v>20</v>
      </c>
      <c r="G139" s="75">
        <v>8</v>
      </c>
      <c r="H139" s="75">
        <v>8</v>
      </c>
      <c r="I139" s="75">
        <v>8</v>
      </c>
      <c r="J139" s="75">
        <v>8</v>
      </c>
      <c r="K139" s="75">
        <v>8</v>
      </c>
      <c r="L139" s="75">
        <v>8</v>
      </c>
      <c r="M139" s="75">
        <v>8</v>
      </c>
      <c r="N139" s="75">
        <v>8</v>
      </c>
      <c r="O139" s="75">
        <v>8</v>
      </c>
      <c r="P139" s="75">
        <f>SUM(G139:O139)</f>
        <v>72</v>
      </c>
      <c r="Q139" s="75">
        <v>8</v>
      </c>
      <c r="R139" s="75">
        <v>8</v>
      </c>
      <c r="S139" s="75">
        <v>8</v>
      </c>
      <c r="T139" s="75">
        <v>8</v>
      </c>
      <c r="U139" s="75">
        <v>8</v>
      </c>
      <c r="V139" s="75">
        <v>8</v>
      </c>
      <c r="W139" s="75">
        <v>8</v>
      </c>
      <c r="X139" s="75">
        <v>8</v>
      </c>
      <c r="Y139" s="75">
        <v>8</v>
      </c>
      <c r="Z139" s="75">
        <f>SUM(Q139:Y139)</f>
        <v>72</v>
      </c>
      <c r="AA139" s="75">
        <f>P139+Z139</f>
        <v>144</v>
      </c>
      <c r="AB139" s="55">
        <f>AA139-(0.5*(IF(C139="B",IF((E139*$G$302/113)&gt;36,36,(E139*$G$302/113)),IF(C139="W",IF((E139*$G$303/113)&gt;36,36,(E139*$G$302/113)),
IF(C139="R",IF((E139*$G$304/113)&gt;40,40,(E139*$G$304/113)),"??")))))</f>
        <v>133.95398230088495</v>
      </c>
    </row>
    <row r="140" spans="1:28" ht="17" hidden="1" customHeight="1" x14ac:dyDescent="0.25">
      <c r="A140" s="11">
        <v>135</v>
      </c>
      <c r="B140" s="79" t="s">
        <v>56</v>
      </c>
      <c r="C140" s="74" t="s">
        <v>35</v>
      </c>
      <c r="D140" s="80"/>
      <c r="E140" s="49">
        <v>17.100000000000001</v>
      </c>
      <c r="F140" s="51">
        <f>IF(C140="B",IF(ROUND(E140*$G$302/113,0)&gt;36,36,ROUND(E140*$G$302/113,0)),IF(C140="W",IF(ROUND(E140*$G$303/113,0)&gt;36,36,ROUND(E140*$G$302/113,0)),
IF(C140="R",IF(ROUND(E140*$G$304/113,0)&gt;40,40,ROUND(E140*$G$304/113,0)),"??")))</f>
        <v>20</v>
      </c>
      <c r="G140" s="75">
        <v>8</v>
      </c>
      <c r="H140" s="75">
        <v>8</v>
      </c>
      <c r="I140" s="75">
        <v>8</v>
      </c>
      <c r="J140" s="75">
        <v>8</v>
      </c>
      <c r="K140" s="75">
        <v>8</v>
      </c>
      <c r="L140" s="75">
        <v>8</v>
      </c>
      <c r="M140" s="75">
        <v>8</v>
      </c>
      <c r="N140" s="75">
        <v>8</v>
      </c>
      <c r="O140" s="75">
        <v>8</v>
      </c>
      <c r="P140" s="75">
        <f>SUM(G140:O140)</f>
        <v>72</v>
      </c>
      <c r="Q140" s="75">
        <v>8</v>
      </c>
      <c r="R140" s="75">
        <v>8</v>
      </c>
      <c r="S140" s="75">
        <v>8</v>
      </c>
      <c r="T140" s="75">
        <v>8</v>
      </c>
      <c r="U140" s="75">
        <v>8</v>
      </c>
      <c r="V140" s="75">
        <v>8</v>
      </c>
      <c r="W140" s="75">
        <v>8</v>
      </c>
      <c r="X140" s="75">
        <v>8</v>
      </c>
      <c r="Y140" s="75">
        <v>8</v>
      </c>
      <c r="Z140" s="75">
        <f>SUM(Q140:Y140)</f>
        <v>72</v>
      </c>
      <c r="AA140" s="75">
        <f>P140+Z140</f>
        <v>144</v>
      </c>
      <c r="AB140" s="55">
        <f>AA140-(0.5*(IF(C140="B",IF((E140*$G$302/113)&gt;36,36,(E140*$G$302/113)),IF(C140="W",IF((E140*$G$303/113)&gt;36,36,(E140*$G$302/113)),
IF(C140="R",IF((E140*$G$304/113)&gt;40,40,(E140*$G$304/113)),"??")))))</f>
        <v>134.01238938053098</v>
      </c>
    </row>
    <row r="141" spans="1:28" ht="17" hidden="1" customHeight="1" x14ac:dyDescent="0.25">
      <c r="A141" s="12">
        <v>136</v>
      </c>
      <c r="B141" s="79" t="s">
        <v>97</v>
      </c>
      <c r="C141" s="74" t="s">
        <v>35</v>
      </c>
      <c r="D141" s="80"/>
      <c r="E141" s="49">
        <v>17</v>
      </c>
      <c r="F141" s="51">
        <f>IF(C141="B",IF(ROUND(E141*$G$302/113,0)&gt;36,36,ROUND(E141*$G$302/113,0)),IF(C141="W",IF(ROUND(E141*$G$303/113,0)&gt;36,36,ROUND(E141*$G$302/113,0)),
IF(C141="R",IF(ROUND(E141*$G$304/113,0)&gt;40,40,ROUND(E141*$G$304/113,0)),"??")))</f>
        <v>20</v>
      </c>
      <c r="G141" s="75">
        <v>8</v>
      </c>
      <c r="H141" s="75">
        <v>8</v>
      </c>
      <c r="I141" s="75">
        <v>8</v>
      </c>
      <c r="J141" s="75">
        <v>8</v>
      </c>
      <c r="K141" s="75">
        <v>8</v>
      </c>
      <c r="L141" s="75">
        <v>8</v>
      </c>
      <c r="M141" s="75">
        <v>8</v>
      </c>
      <c r="N141" s="75">
        <v>8</v>
      </c>
      <c r="O141" s="75">
        <v>8</v>
      </c>
      <c r="P141" s="75">
        <f>SUM(G141:O141)</f>
        <v>72</v>
      </c>
      <c r="Q141" s="75">
        <v>8</v>
      </c>
      <c r="R141" s="75">
        <v>8</v>
      </c>
      <c r="S141" s="75">
        <v>8</v>
      </c>
      <c r="T141" s="75">
        <v>8</v>
      </c>
      <c r="U141" s="75">
        <v>8</v>
      </c>
      <c r="V141" s="75">
        <v>8</v>
      </c>
      <c r="W141" s="75">
        <v>8</v>
      </c>
      <c r="X141" s="75">
        <v>8</v>
      </c>
      <c r="Y141" s="75">
        <v>8</v>
      </c>
      <c r="Z141" s="75">
        <f>SUM(Q141:Y141)</f>
        <v>72</v>
      </c>
      <c r="AA141" s="75">
        <f>P141+Z141</f>
        <v>144</v>
      </c>
      <c r="AB141" s="55">
        <f>AA141-(0.5*(IF(C141="B",IF((E141*$G$302/113)&gt;36,36,(E141*$G$302/113)),IF(C141="W",IF((E141*$G$303/113)&gt;36,36,(E141*$G$302/113)),
IF(C141="R",IF((E141*$G$304/113)&gt;40,40,(E141*$G$304/113)),"??")))))</f>
        <v>134.07079646017698</v>
      </c>
    </row>
    <row r="142" spans="1:28" ht="17" hidden="1" customHeight="1" x14ac:dyDescent="0.25">
      <c r="A142" s="11">
        <v>137</v>
      </c>
      <c r="B142" s="79" t="s">
        <v>202</v>
      </c>
      <c r="C142" s="82" t="s">
        <v>35</v>
      </c>
      <c r="D142" s="80"/>
      <c r="E142" s="49">
        <v>17</v>
      </c>
      <c r="F142" s="51">
        <f>IF(C142="B",IF(ROUND(E142*$G$302/113,0)&gt;36,36,ROUND(E142*$G$302/113,0)),IF(C142="W",IF(ROUND(E142*$G$303/113,0)&gt;36,36,ROUND(E142*$G$302/113,0)),
IF(C142="R",IF(ROUND(E142*$G$304/113,0)&gt;40,40,ROUND(E142*$G$304/113,0)),"??")))</f>
        <v>20</v>
      </c>
      <c r="G142" s="75">
        <v>8</v>
      </c>
      <c r="H142" s="75">
        <v>8</v>
      </c>
      <c r="I142" s="75">
        <v>8</v>
      </c>
      <c r="J142" s="75">
        <v>8</v>
      </c>
      <c r="K142" s="75">
        <v>8</v>
      </c>
      <c r="L142" s="75">
        <v>8</v>
      </c>
      <c r="M142" s="75">
        <v>8</v>
      </c>
      <c r="N142" s="75">
        <v>8</v>
      </c>
      <c r="O142" s="75">
        <v>8</v>
      </c>
      <c r="P142" s="75">
        <f>SUM(G142:O142)</f>
        <v>72</v>
      </c>
      <c r="Q142" s="75">
        <v>8</v>
      </c>
      <c r="R142" s="75">
        <v>8</v>
      </c>
      <c r="S142" s="75">
        <v>8</v>
      </c>
      <c r="T142" s="75">
        <v>8</v>
      </c>
      <c r="U142" s="75">
        <v>8</v>
      </c>
      <c r="V142" s="75">
        <v>8</v>
      </c>
      <c r="W142" s="75">
        <v>8</v>
      </c>
      <c r="X142" s="75">
        <v>8</v>
      </c>
      <c r="Y142" s="75">
        <v>8</v>
      </c>
      <c r="Z142" s="75">
        <f>SUM(Q142:Y142)</f>
        <v>72</v>
      </c>
      <c r="AA142" s="75">
        <f>P142+Z142</f>
        <v>144</v>
      </c>
      <c r="AB142" s="55">
        <f>AA142-(0.5*(IF(C142="B",IF((E142*$G$302/113)&gt;36,36,(E142*$G$302/113)),IF(C142="W",IF((E142*$G$303/113)&gt;36,36,(E142*$G$302/113)),
IF(C142="R",IF((E142*$G$304/113)&gt;40,40,(E142*$G$304/113)),"??")))))</f>
        <v>134.07079646017698</v>
      </c>
    </row>
    <row r="143" spans="1:28" ht="17" hidden="1" customHeight="1" x14ac:dyDescent="0.25">
      <c r="A143" s="12">
        <v>138</v>
      </c>
      <c r="B143" s="81" t="s">
        <v>226</v>
      </c>
      <c r="C143" s="82" t="s">
        <v>35</v>
      </c>
      <c r="D143" s="82"/>
      <c r="E143" s="49">
        <v>17</v>
      </c>
      <c r="F143" s="51">
        <f>IF(C143="B",IF(ROUND(E143*$G$302/113,0)&gt;36,36,ROUND(E143*$G$302/113,0)),IF(C143="W",IF(ROUND(E143*$G$303/113,0)&gt;36,36,ROUND(E143*$G$302/113,0)),
IF(C143="R",IF(ROUND(E143*$G$304/113,0)&gt;40,40,ROUND(E143*$G$304/113,0)),"??")))</f>
        <v>20</v>
      </c>
      <c r="G143" s="75">
        <v>8</v>
      </c>
      <c r="H143" s="75">
        <v>8</v>
      </c>
      <c r="I143" s="75">
        <v>8</v>
      </c>
      <c r="J143" s="75">
        <v>8</v>
      </c>
      <c r="K143" s="75">
        <v>8</v>
      </c>
      <c r="L143" s="75">
        <v>8</v>
      </c>
      <c r="M143" s="75">
        <v>8</v>
      </c>
      <c r="N143" s="75">
        <v>8</v>
      </c>
      <c r="O143" s="75">
        <v>8</v>
      </c>
      <c r="P143" s="75">
        <f>SUM(G143:O143)</f>
        <v>72</v>
      </c>
      <c r="Q143" s="75">
        <v>8</v>
      </c>
      <c r="R143" s="75">
        <v>8</v>
      </c>
      <c r="S143" s="75">
        <v>8</v>
      </c>
      <c r="T143" s="75">
        <v>8</v>
      </c>
      <c r="U143" s="75">
        <v>8</v>
      </c>
      <c r="V143" s="75">
        <v>8</v>
      </c>
      <c r="W143" s="75">
        <v>8</v>
      </c>
      <c r="X143" s="75">
        <v>8</v>
      </c>
      <c r="Y143" s="75">
        <v>8</v>
      </c>
      <c r="Z143" s="75">
        <f>SUM(Q143:Y143)</f>
        <v>72</v>
      </c>
      <c r="AA143" s="75">
        <f>P143+Z143</f>
        <v>144</v>
      </c>
      <c r="AB143" s="55">
        <f>AA143-(0.5*(IF(C143="B",IF((E143*$G$302/113)&gt;36,36,(E143*$G$302/113)),IF(C143="W",IF((E143*$G$303/113)&gt;36,36,(E143*$G$302/113)),
IF(C143="R",IF((E143*$G$304/113)&gt;40,40,(E143*$G$304/113)),"??")))))</f>
        <v>134.07079646017698</v>
      </c>
    </row>
    <row r="144" spans="1:28" ht="17" hidden="1" customHeight="1" x14ac:dyDescent="0.25">
      <c r="A144" s="11">
        <v>139</v>
      </c>
      <c r="B144" s="79" t="s">
        <v>241</v>
      </c>
      <c r="C144" s="82" t="s">
        <v>35</v>
      </c>
      <c r="D144" s="80"/>
      <c r="E144" s="49">
        <v>17</v>
      </c>
      <c r="F144" s="51">
        <f>IF(C144="B",IF(ROUND(E144*$G$302/113,0)&gt;36,36,ROUND(E144*$G$302/113,0)),IF(C144="W",IF(ROUND(E144*$G$303/113,0)&gt;36,36,ROUND(E144*$G$302/113,0)),
IF(C144="R",IF(ROUND(E144*$G$304/113,0)&gt;40,40,ROUND(E144*$G$304/113,0)),"??")))</f>
        <v>20</v>
      </c>
      <c r="G144" s="75">
        <v>8</v>
      </c>
      <c r="H144" s="75">
        <v>8</v>
      </c>
      <c r="I144" s="75">
        <v>8</v>
      </c>
      <c r="J144" s="75">
        <v>8</v>
      </c>
      <c r="K144" s="75">
        <v>8</v>
      </c>
      <c r="L144" s="75">
        <v>8</v>
      </c>
      <c r="M144" s="75">
        <v>8</v>
      </c>
      <c r="N144" s="75">
        <v>8</v>
      </c>
      <c r="O144" s="75">
        <v>8</v>
      </c>
      <c r="P144" s="75">
        <f>SUM(G144:O144)</f>
        <v>72</v>
      </c>
      <c r="Q144" s="75">
        <v>8</v>
      </c>
      <c r="R144" s="75">
        <v>8</v>
      </c>
      <c r="S144" s="75">
        <v>8</v>
      </c>
      <c r="T144" s="75">
        <v>8</v>
      </c>
      <c r="U144" s="75">
        <v>8</v>
      </c>
      <c r="V144" s="75">
        <v>8</v>
      </c>
      <c r="W144" s="75">
        <v>8</v>
      </c>
      <c r="X144" s="75">
        <v>8</v>
      </c>
      <c r="Y144" s="75">
        <v>8</v>
      </c>
      <c r="Z144" s="75">
        <f>SUM(Q144:Y144)</f>
        <v>72</v>
      </c>
      <c r="AA144" s="75">
        <f>P144+Z144</f>
        <v>144</v>
      </c>
      <c r="AB144" s="55">
        <f>AA144-(0.5*(IF(C144="B",IF((E144*$G$302/113)&gt;36,36,(E144*$G$302/113)),IF(C144="W",IF((E144*$G$303/113)&gt;36,36,(E144*$G$302/113)),
IF(C144="R",IF((E144*$G$304/113)&gt;40,40,(E144*$G$304/113)),"??")))))</f>
        <v>134.07079646017698</v>
      </c>
    </row>
    <row r="145" spans="1:28" ht="17" hidden="1" customHeight="1" x14ac:dyDescent="0.25">
      <c r="A145" s="12">
        <v>140</v>
      </c>
      <c r="B145" s="79" t="s">
        <v>137</v>
      </c>
      <c r="C145" s="80" t="s">
        <v>35</v>
      </c>
      <c r="D145" s="80"/>
      <c r="E145" s="49">
        <v>16.899999999999999</v>
      </c>
      <c r="F145" s="51">
        <f>IF(C145="B",IF(ROUND(E145*$G$302/113,0)&gt;36,36,ROUND(E145*$G$302/113,0)),IF(C145="W",IF(ROUND(E145*$G$303/113,0)&gt;36,36,ROUND(E145*$G$302/113,0)),
IF(C145="R",IF(ROUND(E145*$G$304/113,0)&gt;40,40,ROUND(E145*$G$304/113,0)),"??")))</f>
        <v>20</v>
      </c>
      <c r="G145" s="75">
        <v>8</v>
      </c>
      <c r="H145" s="75">
        <v>8</v>
      </c>
      <c r="I145" s="75">
        <v>8</v>
      </c>
      <c r="J145" s="75">
        <v>8</v>
      </c>
      <c r="K145" s="75">
        <v>8</v>
      </c>
      <c r="L145" s="75">
        <v>8</v>
      </c>
      <c r="M145" s="75">
        <v>8</v>
      </c>
      <c r="N145" s="75">
        <v>8</v>
      </c>
      <c r="O145" s="75">
        <v>8</v>
      </c>
      <c r="P145" s="75">
        <f>SUM(G145:O145)</f>
        <v>72</v>
      </c>
      <c r="Q145" s="75">
        <v>8</v>
      </c>
      <c r="R145" s="75">
        <v>8</v>
      </c>
      <c r="S145" s="75">
        <v>8</v>
      </c>
      <c r="T145" s="75">
        <v>8</v>
      </c>
      <c r="U145" s="75">
        <v>8</v>
      </c>
      <c r="V145" s="75">
        <v>8</v>
      </c>
      <c r="W145" s="75">
        <v>8</v>
      </c>
      <c r="X145" s="75">
        <v>8</v>
      </c>
      <c r="Y145" s="75">
        <v>8</v>
      </c>
      <c r="Z145" s="75">
        <f>SUM(Q145:Y145)</f>
        <v>72</v>
      </c>
      <c r="AA145" s="75">
        <f>P145+Z145</f>
        <v>144</v>
      </c>
      <c r="AB145" s="55">
        <f>AA145-(0.5*(IF(C145="B",IF((E145*$G$302/113)&gt;36,36,(E145*$G$302/113)),IF(C145="W",IF((E145*$G$303/113)&gt;36,36,(E145*$G$302/113)),
IF(C145="R",IF((E145*$G$304/113)&gt;40,40,(E145*$G$304/113)),"??")))))</f>
        <v>134.12920353982301</v>
      </c>
    </row>
    <row r="146" spans="1:28" ht="17" hidden="1" customHeight="1" x14ac:dyDescent="0.25">
      <c r="A146" s="11">
        <v>141</v>
      </c>
      <c r="B146" s="79" t="s">
        <v>110</v>
      </c>
      <c r="C146" s="82" t="s">
        <v>35</v>
      </c>
      <c r="D146" s="80"/>
      <c r="E146" s="49">
        <v>16.899999999999999</v>
      </c>
      <c r="F146" s="51">
        <f>IF(C146="B",IF(ROUND(E146*$G$302/113,0)&gt;36,36,ROUND(E146*$G$302/113,0)),IF(C146="W",IF(ROUND(E146*$G$303/113,0)&gt;36,36,ROUND(E146*$G$302/113,0)),
IF(C146="R",IF(ROUND(E146*$G$304/113,0)&gt;40,40,ROUND(E146*$G$304/113,0)),"??")))</f>
        <v>20</v>
      </c>
      <c r="G146" s="75">
        <v>8</v>
      </c>
      <c r="H146" s="75">
        <v>8</v>
      </c>
      <c r="I146" s="75">
        <v>8</v>
      </c>
      <c r="J146" s="75">
        <v>8</v>
      </c>
      <c r="K146" s="75">
        <v>8</v>
      </c>
      <c r="L146" s="75">
        <v>8</v>
      </c>
      <c r="M146" s="75">
        <v>8</v>
      </c>
      <c r="N146" s="75">
        <v>8</v>
      </c>
      <c r="O146" s="75">
        <v>8</v>
      </c>
      <c r="P146" s="75">
        <f>SUM(G146:O146)</f>
        <v>72</v>
      </c>
      <c r="Q146" s="75">
        <v>8</v>
      </c>
      <c r="R146" s="75">
        <v>8</v>
      </c>
      <c r="S146" s="75">
        <v>8</v>
      </c>
      <c r="T146" s="75">
        <v>8</v>
      </c>
      <c r="U146" s="75">
        <v>8</v>
      </c>
      <c r="V146" s="75">
        <v>8</v>
      </c>
      <c r="W146" s="75">
        <v>8</v>
      </c>
      <c r="X146" s="75">
        <v>8</v>
      </c>
      <c r="Y146" s="75">
        <v>8</v>
      </c>
      <c r="Z146" s="75">
        <f>SUM(Q146:Y146)</f>
        <v>72</v>
      </c>
      <c r="AA146" s="75">
        <f>P146+Z146</f>
        <v>144</v>
      </c>
      <c r="AB146" s="55">
        <f>AA146-(0.5*(IF(C146="B",IF((E146*$G$302/113)&gt;36,36,(E146*$G$302/113)),IF(C146="W",IF((E146*$G$303/113)&gt;36,36,(E146*$G$302/113)),
IF(C146="R",IF((E146*$G$304/113)&gt;40,40,(E146*$G$304/113)),"??")))))</f>
        <v>134.12920353982301</v>
      </c>
    </row>
    <row r="147" spans="1:28" ht="17" hidden="1" customHeight="1" x14ac:dyDescent="0.25">
      <c r="A147" s="12">
        <v>142</v>
      </c>
      <c r="B147" s="79" t="s">
        <v>177</v>
      </c>
      <c r="C147" s="82" t="s">
        <v>35</v>
      </c>
      <c r="D147" s="80"/>
      <c r="E147" s="49">
        <v>16.8</v>
      </c>
      <c r="F147" s="51">
        <f>IF(C147="B",IF(ROUND(E147*$G$302/113,0)&gt;36,36,ROUND(E147*$G$302/113,0)),IF(C147="W",IF(ROUND(E147*$G$303/113,0)&gt;36,36,ROUND(E147*$G$302/113,0)),
IF(C147="R",IF(ROUND(E147*$G$304/113,0)&gt;40,40,ROUND(E147*$G$304/113,0)),"??")))</f>
        <v>20</v>
      </c>
      <c r="G147" s="75">
        <v>8</v>
      </c>
      <c r="H147" s="75">
        <v>8</v>
      </c>
      <c r="I147" s="75">
        <v>8</v>
      </c>
      <c r="J147" s="75">
        <v>8</v>
      </c>
      <c r="K147" s="75">
        <v>8</v>
      </c>
      <c r="L147" s="75">
        <v>8</v>
      </c>
      <c r="M147" s="75">
        <v>8</v>
      </c>
      <c r="N147" s="75">
        <v>8</v>
      </c>
      <c r="O147" s="75">
        <v>8</v>
      </c>
      <c r="P147" s="75">
        <f>SUM(G147:O147)</f>
        <v>72</v>
      </c>
      <c r="Q147" s="75">
        <v>8</v>
      </c>
      <c r="R147" s="75">
        <v>8</v>
      </c>
      <c r="S147" s="75">
        <v>8</v>
      </c>
      <c r="T147" s="75">
        <v>8</v>
      </c>
      <c r="U147" s="75">
        <v>8</v>
      </c>
      <c r="V147" s="75">
        <v>8</v>
      </c>
      <c r="W147" s="75">
        <v>8</v>
      </c>
      <c r="X147" s="75">
        <v>8</v>
      </c>
      <c r="Y147" s="75">
        <v>8</v>
      </c>
      <c r="Z147" s="75">
        <f>SUM(Q147:Y147)</f>
        <v>72</v>
      </c>
      <c r="AA147" s="75">
        <f>P147+Z147</f>
        <v>144</v>
      </c>
      <c r="AB147" s="55">
        <f>AA147-(0.5*(IF(C147="B",IF((E147*$G$302/113)&gt;36,36,(E147*$G$302/113)),IF(C147="W",IF((E147*$G$303/113)&gt;36,36,(E147*$G$302/113)),
IF(C147="R",IF((E147*$G$304/113)&gt;40,40,(E147*$G$304/113)),"??")))))</f>
        <v>134.18761061946901</v>
      </c>
    </row>
    <row r="148" spans="1:28" ht="17" hidden="1" customHeight="1" x14ac:dyDescent="0.25">
      <c r="A148" s="11">
        <v>143</v>
      </c>
      <c r="B148" s="79" t="s">
        <v>69</v>
      </c>
      <c r="C148" s="82" t="s">
        <v>35</v>
      </c>
      <c r="D148" s="80"/>
      <c r="E148" s="49">
        <v>16.7</v>
      </c>
      <c r="F148" s="51">
        <f>IF(C148="B",IF(ROUND(E148*$G$302/113,0)&gt;36,36,ROUND(E148*$G$302/113,0)),IF(C148="W",IF(ROUND(E148*$G$303/113,0)&gt;36,36,ROUND(E148*$G$302/113,0)),
IF(C148="R",IF(ROUND(E148*$G$304/113,0)&gt;40,40,ROUND(E148*$G$304/113,0)),"??")))</f>
        <v>20</v>
      </c>
      <c r="G148" s="75">
        <v>8</v>
      </c>
      <c r="H148" s="75">
        <v>8</v>
      </c>
      <c r="I148" s="75">
        <v>8</v>
      </c>
      <c r="J148" s="75">
        <v>8</v>
      </c>
      <c r="K148" s="75">
        <v>8</v>
      </c>
      <c r="L148" s="75">
        <v>8</v>
      </c>
      <c r="M148" s="75">
        <v>8</v>
      </c>
      <c r="N148" s="75">
        <v>8</v>
      </c>
      <c r="O148" s="75">
        <v>8</v>
      </c>
      <c r="P148" s="75">
        <f>SUM(G148:O148)</f>
        <v>72</v>
      </c>
      <c r="Q148" s="75">
        <v>8</v>
      </c>
      <c r="R148" s="75">
        <v>8</v>
      </c>
      <c r="S148" s="75">
        <v>8</v>
      </c>
      <c r="T148" s="75">
        <v>8</v>
      </c>
      <c r="U148" s="75">
        <v>8</v>
      </c>
      <c r="V148" s="75">
        <v>8</v>
      </c>
      <c r="W148" s="75">
        <v>8</v>
      </c>
      <c r="X148" s="75">
        <v>8</v>
      </c>
      <c r="Y148" s="75">
        <v>8</v>
      </c>
      <c r="Z148" s="75">
        <f>SUM(Q148:Y148)</f>
        <v>72</v>
      </c>
      <c r="AA148" s="75">
        <f>P148+Z148</f>
        <v>144</v>
      </c>
      <c r="AB148" s="55">
        <f>AA148-(0.5*(IF(C148="B",IF((E148*$G$302/113)&gt;36,36,(E148*$G$302/113)),IF(C148="W",IF((E148*$G$303/113)&gt;36,36,(E148*$G$302/113)),
IF(C148="R",IF((E148*$G$304/113)&gt;40,40,(E148*$G$304/113)),"??")))))</f>
        <v>134.24601769911504</v>
      </c>
    </row>
    <row r="149" spans="1:28" ht="17" hidden="1" customHeight="1" x14ac:dyDescent="0.25">
      <c r="A149" s="12">
        <v>144</v>
      </c>
      <c r="B149" s="81" t="s">
        <v>58</v>
      </c>
      <c r="C149" s="82" t="s">
        <v>35</v>
      </c>
      <c r="D149" s="82"/>
      <c r="E149" s="49">
        <v>16.600000000000001</v>
      </c>
      <c r="F149" s="51">
        <f>IF(C149="B",IF(ROUND(E149*$G$302/113,0)&gt;36,36,ROUND(E149*$G$302/113,0)),IF(C149="W",IF(ROUND(E149*$G$303/113,0)&gt;36,36,ROUND(E149*$G$302/113,0)),
IF(C149="R",IF(ROUND(E149*$G$304/113,0)&gt;40,40,ROUND(E149*$G$304/113,0)),"??")))</f>
        <v>19</v>
      </c>
      <c r="G149" s="75">
        <v>8</v>
      </c>
      <c r="H149" s="75">
        <v>8</v>
      </c>
      <c r="I149" s="75">
        <v>8</v>
      </c>
      <c r="J149" s="75">
        <v>8</v>
      </c>
      <c r="K149" s="75">
        <v>8</v>
      </c>
      <c r="L149" s="75">
        <v>8</v>
      </c>
      <c r="M149" s="75">
        <v>8</v>
      </c>
      <c r="N149" s="75">
        <v>8</v>
      </c>
      <c r="O149" s="75">
        <v>8</v>
      </c>
      <c r="P149" s="75">
        <f>SUM(G149:O149)</f>
        <v>72</v>
      </c>
      <c r="Q149" s="75">
        <v>8</v>
      </c>
      <c r="R149" s="75">
        <v>8</v>
      </c>
      <c r="S149" s="75">
        <v>8</v>
      </c>
      <c r="T149" s="75">
        <v>8</v>
      </c>
      <c r="U149" s="75">
        <v>8</v>
      </c>
      <c r="V149" s="75">
        <v>8</v>
      </c>
      <c r="W149" s="75">
        <v>8</v>
      </c>
      <c r="X149" s="75">
        <v>8</v>
      </c>
      <c r="Y149" s="75">
        <v>8</v>
      </c>
      <c r="Z149" s="75">
        <f>SUM(Q149:Y149)</f>
        <v>72</v>
      </c>
      <c r="AA149" s="75">
        <f>P149+Z149</f>
        <v>144</v>
      </c>
      <c r="AB149" s="55">
        <f>AA149-(0.5*(IF(C149="B",IF((E149*$G$302/113)&gt;36,36,(E149*$G$302/113)),IF(C149="W",IF((E149*$G$303/113)&gt;36,36,(E149*$G$302/113)),
IF(C149="R",IF((E149*$G$304/113)&gt;40,40,(E149*$G$304/113)),"??")))))</f>
        <v>134.30442477876107</v>
      </c>
    </row>
    <row r="150" spans="1:28" ht="17" hidden="1" customHeight="1" x14ac:dyDescent="0.25">
      <c r="A150" s="11">
        <v>145</v>
      </c>
      <c r="B150" s="81" t="s">
        <v>220</v>
      </c>
      <c r="C150" s="82" t="s">
        <v>35</v>
      </c>
      <c r="D150" s="82"/>
      <c r="E150" s="49">
        <v>16.5</v>
      </c>
      <c r="F150" s="51">
        <f>IF(C150="B",IF(ROUND(E150*$G$302/113,0)&gt;36,36,ROUND(E150*$G$302/113,0)),IF(C150="W",IF(ROUND(E150*$G$303/113,0)&gt;36,36,ROUND(E150*$G$302/113,0)),
IF(C150="R",IF(ROUND(E150*$G$304/113,0)&gt;40,40,ROUND(E150*$G$304/113,0)),"??")))</f>
        <v>19</v>
      </c>
      <c r="G150" s="75">
        <v>8</v>
      </c>
      <c r="H150" s="75">
        <v>8</v>
      </c>
      <c r="I150" s="75">
        <v>8</v>
      </c>
      <c r="J150" s="75">
        <v>8</v>
      </c>
      <c r="K150" s="75">
        <v>8</v>
      </c>
      <c r="L150" s="75">
        <v>8</v>
      </c>
      <c r="M150" s="75">
        <v>8</v>
      </c>
      <c r="N150" s="75">
        <v>8</v>
      </c>
      <c r="O150" s="75">
        <v>8</v>
      </c>
      <c r="P150" s="75">
        <f>SUM(G150:O150)</f>
        <v>72</v>
      </c>
      <c r="Q150" s="75">
        <v>8</v>
      </c>
      <c r="R150" s="75">
        <v>8</v>
      </c>
      <c r="S150" s="75">
        <v>8</v>
      </c>
      <c r="T150" s="75">
        <v>8</v>
      </c>
      <c r="U150" s="75">
        <v>8</v>
      </c>
      <c r="V150" s="75">
        <v>8</v>
      </c>
      <c r="W150" s="75">
        <v>8</v>
      </c>
      <c r="X150" s="75">
        <v>8</v>
      </c>
      <c r="Y150" s="75">
        <v>8</v>
      </c>
      <c r="Z150" s="75">
        <f>SUM(Q150:Y150)</f>
        <v>72</v>
      </c>
      <c r="AA150" s="75">
        <f>P150+Z150</f>
        <v>144</v>
      </c>
      <c r="AB150" s="55">
        <f>AA150-(0.5*(IF(C150="B",IF((E150*$G$302/113)&gt;36,36,(E150*$G$302/113)),IF(C150="W",IF((E150*$G$303/113)&gt;36,36,(E150*$G$302/113)),
IF(C150="R",IF((E150*$G$304/113)&gt;40,40,(E150*$G$304/113)),"??")))))</f>
        <v>134.36283185840708</v>
      </c>
    </row>
    <row r="151" spans="1:28" ht="17" hidden="1" customHeight="1" x14ac:dyDescent="0.25">
      <c r="A151" s="12">
        <v>146</v>
      </c>
      <c r="B151" s="81" t="s">
        <v>215</v>
      </c>
      <c r="C151" s="82" t="s">
        <v>36</v>
      </c>
      <c r="D151" s="82"/>
      <c r="E151" s="49">
        <v>16.5</v>
      </c>
      <c r="F151" s="51">
        <f>IF(C151="B",IF(ROUND(E151*$G$302/113,0)&gt;36,36,ROUND(E151*$G$302/113,0)),IF(C151="W",IF(ROUND(E151*$G$303/113,0)&gt;36,36,ROUND(E151*$G$302/113,0)),
IF(C151="R",IF(ROUND(E151*$G$304/113,0)&gt;40,40,ROUND(E151*$G$304/113,0)),"??")))</f>
        <v>19</v>
      </c>
      <c r="G151" s="75">
        <v>8</v>
      </c>
      <c r="H151" s="75">
        <v>8</v>
      </c>
      <c r="I151" s="75">
        <v>8</v>
      </c>
      <c r="J151" s="75">
        <v>8</v>
      </c>
      <c r="K151" s="75">
        <v>8</v>
      </c>
      <c r="L151" s="75">
        <v>8</v>
      </c>
      <c r="M151" s="75">
        <v>8</v>
      </c>
      <c r="N151" s="75">
        <v>8</v>
      </c>
      <c r="O151" s="75">
        <v>8</v>
      </c>
      <c r="P151" s="75">
        <f>SUM(G151:O151)</f>
        <v>72</v>
      </c>
      <c r="Q151" s="75">
        <v>8</v>
      </c>
      <c r="R151" s="75">
        <v>8</v>
      </c>
      <c r="S151" s="75">
        <v>8</v>
      </c>
      <c r="T151" s="75">
        <v>8</v>
      </c>
      <c r="U151" s="75">
        <v>8</v>
      </c>
      <c r="V151" s="75">
        <v>8</v>
      </c>
      <c r="W151" s="75">
        <v>8</v>
      </c>
      <c r="X151" s="75">
        <v>8</v>
      </c>
      <c r="Y151" s="75">
        <v>8</v>
      </c>
      <c r="Z151" s="75">
        <f>SUM(Q151:Y151)</f>
        <v>72</v>
      </c>
      <c r="AA151" s="75">
        <f>P151+Z151</f>
        <v>144</v>
      </c>
      <c r="AB151" s="55">
        <f>AA151-(0.5*(IF(C151="B",IF((E151*$G$302/113)&gt;36,36,(E151*$G$302/113)),IF(C151="W",IF((E151*$G$303/113)&gt;36,36,(E151*$G$302/113)),
IF(C151="R",IF((E151*$G$304/113)&gt;40,40,(E151*$G$304/113)),"??")))))</f>
        <v>134.36283185840708</v>
      </c>
    </row>
    <row r="152" spans="1:28" ht="17" hidden="1" customHeight="1" x14ac:dyDescent="0.25">
      <c r="A152" s="11">
        <v>147</v>
      </c>
      <c r="B152" s="79" t="s">
        <v>123</v>
      </c>
      <c r="C152" s="82" t="s">
        <v>35</v>
      </c>
      <c r="D152" s="80"/>
      <c r="E152" s="49">
        <v>16.3</v>
      </c>
      <c r="F152" s="51">
        <f>IF(C152="B",IF(ROUND(E152*$G$302/113,0)&gt;36,36,ROUND(E152*$G$302/113,0)),IF(C152="W",IF(ROUND(E152*$G$303/113,0)&gt;36,36,ROUND(E152*$G$302/113,0)),
IF(C152="R",IF(ROUND(E152*$G$304/113,0)&gt;40,40,ROUND(E152*$G$304/113,0)),"??")))</f>
        <v>19</v>
      </c>
      <c r="G152" s="75">
        <v>8</v>
      </c>
      <c r="H152" s="75">
        <v>8</v>
      </c>
      <c r="I152" s="75">
        <v>8</v>
      </c>
      <c r="J152" s="75">
        <v>8</v>
      </c>
      <c r="K152" s="75">
        <v>8</v>
      </c>
      <c r="L152" s="75">
        <v>8</v>
      </c>
      <c r="M152" s="75">
        <v>8</v>
      </c>
      <c r="N152" s="75">
        <v>8</v>
      </c>
      <c r="O152" s="75">
        <v>8</v>
      </c>
      <c r="P152" s="75">
        <f>SUM(G152:O152)</f>
        <v>72</v>
      </c>
      <c r="Q152" s="75">
        <v>8</v>
      </c>
      <c r="R152" s="75">
        <v>8</v>
      </c>
      <c r="S152" s="75">
        <v>8</v>
      </c>
      <c r="T152" s="75">
        <v>8</v>
      </c>
      <c r="U152" s="75">
        <v>8</v>
      </c>
      <c r="V152" s="75">
        <v>8</v>
      </c>
      <c r="W152" s="75">
        <v>8</v>
      </c>
      <c r="X152" s="75">
        <v>8</v>
      </c>
      <c r="Y152" s="75">
        <v>8</v>
      </c>
      <c r="Z152" s="75">
        <f>SUM(Q152:Y152)</f>
        <v>72</v>
      </c>
      <c r="AA152" s="75">
        <f>P152+Z152</f>
        <v>144</v>
      </c>
      <c r="AB152" s="55">
        <f>AA152-(0.5*(IF(C152="B",IF((E152*$G$302/113)&gt;36,36,(E152*$G$302/113)),IF(C152="W",IF((E152*$G$303/113)&gt;36,36,(E152*$G$302/113)),
IF(C152="R",IF((E152*$G$304/113)&gt;40,40,(E152*$G$304/113)),"??")))))</f>
        <v>134.47964601769911</v>
      </c>
    </row>
    <row r="153" spans="1:28" ht="17" hidden="1" customHeight="1" x14ac:dyDescent="0.25">
      <c r="A153" s="12">
        <v>148</v>
      </c>
      <c r="B153" s="79" t="s">
        <v>321</v>
      </c>
      <c r="C153" s="82" t="s">
        <v>35</v>
      </c>
      <c r="D153" s="80"/>
      <c r="E153" s="49">
        <v>16.2</v>
      </c>
      <c r="F153" s="51">
        <f>IF(C153="B",IF(ROUND(E153*$G$302/113,0)&gt;36,36,ROUND(E153*$G$302/113,0)),IF(C153="W",IF(ROUND(E153*$G$303/113,0)&gt;36,36,ROUND(E153*$G$302/113,0)),
IF(C153="R",IF(ROUND(E153*$G$304/113,0)&gt;40,40,ROUND(E153*$G$304/113,0)),"??")))</f>
        <v>19</v>
      </c>
      <c r="G153" s="75">
        <v>8</v>
      </c>
      <c r="H153" s="75">
        <v>8</v>
      </c>
      <c r="I153" s="75">
        <v>8</v>
      </c>
      <c r="J153" s="75">
        <v>8</v>
      </c>
      <c r="K153" s="75">
        <v>8</v>
      </c>
      <c r="L153" s="75">
        <v>8</v>
      </c>
      <c r="M153" s="75">
        <v>8</v>
      </c>
      <c r="N153" s="75">
        <v>8</v>
      </c>
      <c r="O153" s="75">
        <v>8</v>
      </c>
      <c r="P153" s="75">
        <f>SUM(G153:O153)</f>
        <v>72</v>
      </c>
      <c r="Q153" s="75">
        <v>8</v>
      </c>
      <c r="R153" s="75">
        <v>8</v>
      </c>
      <c r="S153" s="75">
        <v>8</v>
      </c>
      <c r="T153" s="75">
        <v>8</v>
      </c>
      <c r="U153" s="75">
        <v>8</v>
      </c>
      <c r="V153" s="75">
        <v>8</v>
      </c>
      <c r="W153" s="75">
        <v>8</v>
      </c>
      <c r="X153" s="75">
        <v>8</v>
      </c>
      <c r="Y153" s="75">
        <v>8</v>
      </c>
      <c r="Z153" s="75">
        <f>SUM(Q153:Y153)</f>
        <v>72</v>
      </c>
      <c r="AA153" s="75">
        <f>P153+Z153</f>
        <v>144</v>
      </c>
      <c r="AB153" s="55">
        <f>AA153-(0.5*(IF(C153="B",IF((E153*$G$302/113)&gt;36,36,(E153*$G$302/113)),IF(C153="W",IF((E153*$G$303/113)&gt;36,36,(E153*$G$302/113)),
IF(C153="R",IF((E153*$G$304/113)&gt;40,40,(E153*$G$304/113)),"??")))))</f>
        <v>134.53805309734514</v>
      </c>
    </row>
    <row r="154" spans="1:28" ht="17" hidden="1" customHeight="1" x14ac:dyDescent="0.25">
      <c r="A154" s="11">
        <v>149</v>
      </c>
      <c r="B154" s="81" t="s">
        <v>219</v>
      </c>
      <c r="C154" s="82" t="s">
        <v>35</v>
      </c>
      <c r="D154" s="82"/>
      <c r="E154" s="49">
        <v>16.2</v>
      </c>
      <c r="F154" s="51">
        <f>IF(C154="B",IF(ROUND(E154*$G$302/113,0)&gt;36,36,ROUND(E154*$G$302/113,0)),IF(C154="W",IF(ROUND(E154*$G$303/113,0)&gt;36,36,ROUND(E154*$G$302/113,0)),
IF(C154="R",IF(ROUND(E154*$G$304/113,0)&gt;40,40,ROUND(E154*$G$304/113,0)),"??")))</f>
        <v>19</v>
      </c>
      <c r="G154" s="75">
        <v>8</v>
      </c>
      <c r="H154" s="75">
        <v>8</v>
      </c>
      <c r="I154" s="75">
        <v>8</v>
      </c>
      <c r="J154" s="75">
        <v>8</v>
      </c>
      <c r="K154" s="75">
        <v>8</v>
      </c>
      <c r="L154" s="75">
        <v>8</v>
      </c>
      <c r="M154" s="75">
        <v>8</v>
      </c>
      <c r="N154" s="75">
        <v>8</v>
      </c>
      <c r="O154" s="75">
        <v>8</v>
      </c>
      <c r="P154" s="75">
        <f>SUM(G154:O154)</f>
        <v>72</v>
      </c>
      <c r="Q154" s="75">
        <v>8</v>
      </c>
      <c r="R154" s="75">
        <v>8</v>
      </c>
      <c r="S154" s="75">
        <v>8</v>
      </c>
      <c r="T154" s="75">
        <v>8</v>
      </c>
      <c r="U154" s="75">
        <v>8</v>
      </c>
      <c r="V154" s="75">
        <v>8</v>
      </c>
      <c r="W154" s="75">
        <v>8</v>
      </c>
      <c r="X154" s="75">
        <v>8</v>
      </c>
      <c r="Y154" s="75">
        <v>8</v>
      </c>
      <c r="Z154" s="75">
        <f>SUM(Q154:Y154)</f>
        <v>72</v>
      </c>
      <c r="AA154" s="75">
        <f>P154+Z154</f>
        <v>144</v>
      </c>
      <c r="AB154" s="55">
        <f>AA154-(0.5*(IF(C154="B",IF((E154*$G$302/113)&gt;36,36,(E154*$G$302/113)),IF(C154="W",IF((E154*$G$303/113)&gt;36,36,(E154*$G$302/113)),
IF(C154="R",IF((E154*$G$304/113)&gt;40,40,(E154*$G$304/113)),"??")))))</f>
        <v>134.53805309734514</v>
      </c>
    </row>
    <row r="155" spans="1:28" ht="17" hidden="1" customHeight="1" x14ac:dyDescent="0.25">
      <c r="A155" s="12">
        <v>150</v>
      </c>
      <c r="B155" s="81" t="s">
        <v>132</v>
      </c>
      <c r="C155" s="82" t="s">
        <v>35</v>
      </c>
      <c r="D155" s="82"/>
      <c r="E155" s="49">
        <v>16.2</v>
      </c>
      <c r="F155" s="51">
        <f>IF(C155="B",IF(ROUND(E155*$G$302/113,0)&gt;36,36,ROUND(E155*$G$302/113,0)),IF(C155="W",IF(ROUND(E155*$G$303/113,0)&gt;36,36,ROUND(E155*$G$302/113,0)),
IF(C155="R",IF(ROUND(E155*$G$304/113,0)&gt;40,40,ROUND(E155*$G$304/113,0)),"??")))</f>
        <v>19</v>
      </c>
      <c r="G155" s="75">
        <v>8</v>
      </c>
      <c r="H155" s="75">
        <v>8</v>
      </c>
      <c r="I155" s="75">
        <v>8</v>
      </c>
      <c r="J155" s="75">
        <v>8</v>
      </c>
      <c r="K155" s="75">
        <v>8</v>
      </c>
      <c r="L155" s="75">
        <v>8</v>
      </c>
      <c r="M155" s="75">
        <v>8</v>
      </c>
      <c r="N155" s="75">
        <v>8</v>
      </c>
      <c r="O155" s="75">
        <v>8</v>
      </c>
      <c r="P155" s="75">
        <f>SUM(G155:O155)</f>
        <v>72</v>
      </c>
      <c r="Q155" s="75">
        <v>8</v>
      </c>
      <c r="R155" s="75">
        <v>8</v>
      </c>
      <c r="S155" s="75">
        <v>8</v>
      </c>
      <c r="T155" s="75">
        <v>8</v>
      </c>
      <c r="U155" s="75">
        <v>8</v>
      </c>
      <c r="V155" s="75">
        <v>8</v>
      </c>
      <c r="W155" s="75">
        <v>8</v>
      </c>
      <c r="X155" s="75">
        <v>8</v>
      </c>
      <c r="Y155" s="75">
        <v>8</v>
      </c>
      <c r="Z155" s="75">
        <f>SUM(Q155:Y155)</f>
        <v>72</v>
      </c>
      <c r="AA155" s="75">
        <f>P155+Z155</f>
        <v>144</v>
      </c>
      <c r="AB155" s="55">
        <f>AA155-(0.5*(IF(C155="B",IF((E155*$G$302/113)&gt;36,36,(E155*$G$302/113)),IF(C155="W",IF((E155*$G$303/113)&gt;36,36,(E155*$G$302/113)),
IF(C155="R",IF((E155*$G$304/113)&gt;40,40,(E155*$G$304/113)),"??")))))</f>
        <v>134.53805309734514</v>
      </c>
    </row>
    <row r="156" spans="1:28" ht="17" hidden="1" customHeight="1" x14ac:dyDescent="0.25">
      <c r="A156" s="11">
        <v>151</v>
      </c>
      <c r="B156" s="81" t="s">
        <v>159</v>
      </c>
      <c r="C156" s="82" t="s">
        <v>35</v>
      </c>
      <c r="D156" s="82"/>
      <c r="E156" s="49">
        <v>16.100000000000001</v>
      </c>
      <c r="F156" s="51">
        <f>IF(C156="B",IF(ROUND(E156*$G$302/113,0)&gt;36,36,ROUND(E156*$G$302/113,0)),IF(C156="W",IF(ROUND(E156*$G$303/113,0)&gt;36,36,ROUND(E156*$G$302/113,0)),
IF(C156="R",IF(ROUND(E156*$G$304/113,0)&gt;40,40,ROUND(E156*$G$304/113,0)),"??")))</f>
        <v>19</v>
      </c>
      <c r="G156" s="75">
        <v>8</v>
      </c>
      <c r="H156" s="75">
        <v>8</v>
      </c>
      <c r="I156" s="75">
        <v>8</v>
      </c>
      <c r="J156" s="75">
        <v>8</v>
      </c>
      <c r="K156" s="75">
        <v>8</v>
      </c>
      <c r="L156" s="75">
        <v>8</v>
      </c>
      <c r="M156" s="75">
        <v>8</v>
      </c>
      <c r="N156" s="75">
        <v>8</v>
      </c>
      <c r="O156" s="75">
        <v>8</v>
      </c>
      <c r="P156" s="75">
        <f>SUM(G156:O156)</f>
        <v>72</v>
      </c>
      <c r="Q156" s="75">
        <v>8</v>
      </c>
      <c r="R156" s="75">
        <v>8</v>
      </c>
      <c r="S156" s="75">
        <v>8</v>
      </c>
      <c r="T156" s="75">
        <v>8</v>
      </c>
      <c r="U156" s="75">
        <v>8</v>
      </c>
      <c r="V156" s="75">
        <v>8</v>
      </c>
      <c r="W156" s="75">
        <v>8</v>
      </c>
      <c r="X156" s="75">
        <v>8</v>
      </c>
      <c r="Y156" s="75">
        <v>8</v>
      </c>
      <c r="Z156" s="75">
        <f>SUM(Q156:Y156)</f>
        <v>72</v>
      </c>
      <c r="AA156" s="75">
        <f>P156+Z156</f>
        <v>144</v>
      </c>
      <c r="AB156" s="55">
        <f>AA156-(0.5*(IF(C156="B",IF((E156*$G$302/113)&gt;36,36,(E156*$G$302/113)),IF(C156="W",IF((E156*$G$303/113)&gt;36,36,(E156*$G$302/113)),
IF(C156="R",IF((E156*$G$304/113)&gt;40,40,(E156*$G$304/113)),"??")))))</f>
        <v>134.59646017699114</v>
      </c>
    </row>
    <row r="157" spans="1:28" ht="17" hidden="1" customHeight="1" x14ac:dyDescent="0.25">
      <c r="A157" s="12">
        <v>152</v>
      </c>
      <c r="B157" s="79" t="s">
        <v>109</v>
      </c>
      <c r="C157" s="82" t="s">
        <v>35</v>
      </c>
      <c r="D157" s="80"/>
      <c r="E157" s="49">
        <v>16</v>
      </c>
      <c r="F157" s="51">
        <f>IF(C157="B",IF(ROUND(E157*$G$302/113,0)&gt;36,36,ROUND(E157*$G$302/113,0)),IF(C157="W",IF(ROUND(E157*$G$303/113,0)&gt;36,36,ROUND(E157*$G$302/113,0)),
IF(C157="R",IF(ROUND(E157*$G$304/113,0)&gt;40,40,ROUND(E157*$G$304/113,0)),"??")))</f>
        <v>19</v>
      </c>
      <c r="G157" s="75">
        <v>8</v>
      </c>
      <c r="H157" s="75">
        <v>8</v>
      </c>
      <c r="I157" s="75">
        <v>8</v>
      </c>
      <c r="J157" s="75">
        <v>8</v>
      </c>
      <c r="K157" s="75">
        <v>8</v>
      </c>
      <c r="L157" s="75">
        <v>8</v>
      </c>
      <c r="M157" s="75">
        <v>8</v>
      </c>
      <c r="N157" s="75">
        <v>8</v>
      </c>
      <c r="O157" s="75">
        <v>8</v>
      </c>
      <c r="P157" s="75">
        <f>SUM(G157:O157)</f>
        <v>72</v>
      </c>
      <c r="Q157" s="75">
        <v>8</v>
      </c>
      <c r="R157" s="75">
        <v>8</v>
      </c>
      <c r="S157" s="75">
        <v>8</v>
      </c>
      <c r="T157" s="75">
        <v>8</v>
      </c>
      <c r="U157" s="75">
        <v>8</v>
      </c>
      <c r="V157" s="75">
        <v>8</v>
      </c>
      <c r="W157" s="75">
        <v>8</v>
      </c>
      <c r="X157" s="75">
        <v>8</v>
      </c>
      <c r="Y157" s="75">
        <v>8</v>
      </c>
      <c r="Z157" s="75">
        <f>SUM(Q157:Y157)</f>
        <v>72</v>
      </c>
      <c r="AA157" s="75">
        <f>P157+Z157</f>
        <v>144</v>
      </c>
      <c r="AB157" s="55">
        <f>AA157-(0.5*(IF(C157="B",IF((E157*$G$302/113)&gt;36,36,(E157*$G$302/113)),IF(C157="W",IF((E157*$G$303/113)&gt;36,36,(E157*$G$302/113)),
IF(C157="R",IF((E157*$G$304/113)&gt;40,40,(E157*$G$304/113)),"??")))))</f>
        <v>134.65486725663717</v>
      </c>
    </row>
    <row r="158" spans="1:28" ht="17" hidden="1" customHeight="1" x14ac:dyDescent="0.25">
      <c r="A158" s="11">
        <v>153</v>
      </c>
      <c r="B158" s="81" t="s">
        <v>99</v>
      </c>
      <c r="C158" s="82" t="s">
        <v>36</v>
      </c>
      <c r="D158" s="82"/>
      <c r="E158" s="49">
        <v>16</v>
      </c>
      <c r="F158" s="51">
        <f>IF(C158="B",IF(ROUND(E158*$G$302/113,0)&gt;36,36,ROUND(E158*$G$302/113,0)),IF(C158="W",IF(ROUND(E158*$G$303/113,0)&gt;36,36,ROUND(E158*$G$302/113,0)),
IF(C158="R",IF(ROUND(E158*$G$304/113,0)&gt;40,40,ROUND(E158*$G$304/113,0)),"??")))</f>
        <v>19</v>
      </c>
      <c r="G158" s="75">
        <v>8</v>
      </c>
      <c r="H158" s="75">
        <v>8</v>
      </c>
      <c r="I158" s="75">
        <v>8</v>
      </c>
      <c r="J158" s="75">
        <v>8</v>
      </c>
      <c r="K158" s="75">
        <v>8</v>
      </c>
      <c r="L158" s="75">
        <v>8</v>
      </c>
      <c r="M158" s="75">
        <v>8</v>
      </c>
      <c r="N158" s="75">
        <v>8</v>
      </c>
      <c r="O158" s="75">
        <v>8</v>
      </c>
      <c r="P158" s="75">
        <f>SUM(G158:O158)</f>
        <v>72</v>
      </c>
      <c r="Q158" s="75">
        <v>8</v>
      </c>
      <c r="R158" s="75">
        <v>8</v>
      </c>
      <c r="S158" s="75">
        <v>8</v>
      </c>
      <c r="T158" s="75">
        <v>8</v>
      </c>
      <c r="U158" s="75">
        <v>8</v>
      </c>
      <c r="V158" s="75">
        <v>8</v>
      </c>
      <c r="W158" s="75">
        <v>8</v>
      </c>
      <c r="X158" s="75">
        <v>8</v>
      </c>
      <c r="Y158" s="75">
        <v>8</v>
      </c>
      <c r="Z158" s="75">
        <f>SUM(Q158:Y158)</f>
        <v>72</v>
      </c>
      <c r="AA158" s="75">
        <f>P158+Z158</f>
        <v>144</v>
      </c>
      <c r="AB158" s="55">
        <f>AA158-(0.5*(IF(C158="B",IF((E158*$G$302/113)&gt;36,36,(E158*$G$302/113)),IF(C158="W",IF((E158*$G$303/113)&gt;36,36,(E158*$G$302/113)),
IF(C158="R",IF((E158*$G$304/113)&gt;40,40,(E158*$G$304/113)),"??")))))</f>
        <v>134.65486725663717</v>
      </c>
    </row>
    <row r="159" spans="1:28" ht="17" hidden="1" customHeight="1" x14ac:dyDescent="0.25">
      <c r="A159" s="12">
        <v>154</v>
      </c>
      <c r="B159" s="79" t="s">
        <v>107</v>
      </c>
      <c r="C159" s="80" t="s">
        <v>35</v>
      </c>
      <c r="D159" s="80"/>
      <c r="E159" s="49">
        <v>15.9</v>
      </c>
      <c r="F159" s="51">
        <f>IF(C159="B",IF(ROUND(E159*$G$302/113,0)&gt;36,36,ROUND(E159*$G$302/113,0)),IF(C159="W",IF(ROUND(E159*$G$303/113,0)&gt;36,36,ROUND(E159*$G$302/113,0)),
IF(C159="R",IF(ROUND(E159*$G$304/113,0)&gt;40,40,ROUND(E159*$G$304/113,0)),"??")))</f>
        <v>19</v>
      </c>
      <c r="G159" s="75">
        <v>8</v>
      </c>
      <c r="H159" s="75">
        <v>8</v>
      </c>
      <c r="I159" s="75">
        <v>8</v>
      </c>
      <c r="J159" s="75">
        <v>8</v>
      </c>
      <c r="K159" s="75">
        <v>8</v>
      </c>
      <c r="L159" s="75">
        <v>8</v>
      </c>
      <c r="M159" s="75">
        <v>8</v>
      </c>
      <c r="N159" s="75">
        <v>8</v>
      </c>
      <c r="O159" s="75">
        <v>8</v>
      </c>
      <c r="P159" s="75">
        <f>SUM(G159:O159)</f>
        <v>72</v>
      </c>
      <c r="Q159" s="75">
        <v>8</v>
      </c>
      <c r="R159" s="75">
        <v>8</v>
      </c>
      <c r="S159" s="75">
        <v>8</v>
      </c>
      <c r="T159" s="75">
        <v>8</v>
      </c>
      <c r="U159" s="75">
        <v>8</v>
      </c>
      <c r="V159" s="75">
        <v>8</v>
      </c>
      <c r="W159" s="75">
        <v>8</v>
      </c>
      <c r="X159" s="75">
        <v>8</v>
      </c>
      <c r="Y159" s="75">
        <v>8</v>
      </c>
      <c r="Z159" s="75">
        <f>SUM(Q159:Y159)</f>
        <v>72</v>
      </c>
      <c r="AA159" s="75">
        <f>P159+Z159</f>
        <v>144</v>
      </c>
      <c r="AB159" s="55">
        <f>AA159-(0.5*(IF(C159="B",IF((E159*$G$302/113)&gt;36,36,(E159*$G$302/113)),IF(C159="W",IF((E159*$G$303/113)&gt;36,36,(E159*$G$302/113)),
IF(C159="R",IF((E159*$G$304/113)&gt;40,40,(E159*$G$304/113)),"??")))))</f>
        <v>134.71327433628318</v>
      </c>
    </row>
    <row r="160" spans="1:28" ht="17" hidden="1" customHeight="1" x14ac:dyDescent="0.25">
      <c r="A160" s="11">
        <v>155</v>
      </c>
      <c r="B160" s="79" t="s">
        <v>149</v>
      </c>
      <c r="C160" s="82" t="s">
        <v>35</v>
      </c>
      <c r="D160" s="80"/>
      <c r="E160" s="49">
        <v>15.9</v>
      </c>
      <c r="F160" s="51">
        <f>IF(C160="B",IF(ROUND(E160*$G$302/113,0)&gt;36,36,ROUND(E160*$G$302/113,0)),IF(C160="W",IF(ROUND(E160*$G$303/113,0)&gt;36,36,ROUND(E160*$G$302/113,0)),
IF(C160="R",IF(ROUND(E160*$G$304/113,0)&gt;40,40,ROUND(E160*$G$304/113,0)),"??")))</f>
        <v>19</v>
      </c>
      <c r="G160" s="75">
        <v>8</v>
      </c>
      <c r="H160" s="75">
        <v>8</v>
      </c>
      <c r="I160" s="75">
        <v>8</v>
      </c>
      <c r="J160" s="75">
        <v>8</v>
      </c>
      <c r="K160" s="75">
        <v>8</v>
      </c>
      <c r="L160" s="75">
        <v>8</v>
      </c>
      <c r="M160" s="75">
        <v>8</v>
      </c>
      <c r="N160" s="75">
        <v>8</v>
      </c>
      <c r="O160" s="75">
        <v>8</v>
      </c>
      <c r="P160" s="75">
        <f>SUM(G160:O160)</f>
        <v>72</v>
      </c>
      <c r="Q160" s="75">
        <v>8</v>
      </c>
      <c r="R160" s="75">
        <v>8</v>
      </c>
      <c r="S160" s="75">
        <v>8</v>
      </c>
      <c r="T160" s="75">
        <v>8</v>
      </c>
      <c r="U160" s="75">
        <v>8</v>
      </c>
      <c r="V160" s="75">
        <v>8</v>
      </c>
      <c r="W160" s="75">
        <v>8</v>
      </c>
      <c r="X160" s="75">
        <v>8</v>
      </c>
      <c r="Y160" s="75">
        <v>8</v>
      </c>
      <c r="Z160" s="75">
        <f>SUM(Q160:Y160)</f>
        <v>72</v>
      </c>
      <c r="AA160" s="75">
        <f>P160+Z160</f>
        <v>144</v>
      </c>
      <c r="AB160" s="55">
        <f>AA160-(0.5*(IF(C160="B",IF((E160*$G$302/113)&gt;36,36,(E160*$G$302/113)),IF(C160="W",IF((E160*$G$303/113)&gt;36,36,(E160*$G$302/113)),
IF(C160="R",IF((E160*$G$304/113)&gt;40,40,(E160*$G$304/113)),"??")))))</f>
        <v>134.71327433628318</v>
      </c>
    </row>
    <row r="161" spans="1:28" ht="17" hidden="1" customHeight="1" x14ac:dyDescent="0.25">
      <c r="A161" s="12">
        <v>156</v>
      </c>
      <c r="B161" s="79" t="s">
        <v>95</v>
      </c>
      <c r="C161" s="82" t="s">
        <v>35</v>
      </c>
      <c r="D161" s="80"/>
      <c r="E161" s="49">
        <v>15.8</v>
      </c>
      <c r="F161" s="51">
        <f>IF(C161="B",IF(ROUND(E161*$G$302/113,0)&gt;36,36,ROUND(E161*$G$302/113,0)),IF(C161="W",IF(ROUND(E161*$G$303/113,0)&gt;36,36,ROUND(E161*$G$302/113,0)),
IF(C161="R",IF(ROUND(E161*$G$304/113,0)&gt;40,40,ROUND(E161*$G$304/113,0)),"??")))</f>
        <v>18</v>
      </c>
      <c r="G161" s="75">
        <v>8</v>
      </c>
      <c r="H161" s="75">
        <v>8</v>
      </c>
      <c r="I161" s="75">
        <v>8</v>
      </c>
      <c r="J161" s="75">
        <v>8</v>
      </c>
      <c r="K161" s="75">
        <v>8</v>
      </c>
      <c r="L161" s="75">
        <v>8</v>
      </c>
      <c r="M161" s="75">
        <v>8</v>
      </c>
      <c r="N161" s="75">
        <v>8</v>
      </c>
      <c r="O161" s="75">
        <v>8</v>
      </c>
      <c r="P161" s="75">
        <f>SUM(G161:O161)</f>
        <v>72</v>
      </c>
      <c r="Q161" s="75">
        <v>8</v>
      </c>
      <c r="R161" s="75">
        <v>8</v>
      </c>
      <c r="S161" s="75">
        <v>8</v>
      </c>
      <c r="T161" s="75">
        <v>8</v>
      </c>
      <c r="U161" s="75">
        <v>8</v>
      </c>
      <c r="V161" s="75">
        <v>8</v>
      </c>
      <c r="W161" s="75">
        <v>8</v>
      </c>
      <c r="X161" s="75">
        <v>8</v>
      </c>
      <c r="Y161" s="75">
        <v>8</v>
      </c>
      <c r="Z161" s="75">
        <f>SUM(Q161:Y161)</f>
        <v>72</v>
      </c>
      <c r="AA161" s="75">
        <f>P161+Z161</f>
        <v>144</v>
      </c>
      <c r="AB161" s="55">
        <f>AA161-(0.5*(IF(C161="B",IF((E161*$G$302/113)&gt;36,36,(E161*$G$302/113)),IF(C161="W",IF((E161*$G$303/113)&gt;36,36,(E161*$G$302/113)),
IF(C161="R",IF((E161*$G$304/113)&gt;40,40,(E161*$G$304/113)),"??")))))</f>
        <v>134.77168141592921</v>
      </c>
    </row>
    <row r="162" spans="1:28" ht="17" hidden="1" customHeight="1" x14ac:dyDescent="0.25">
      <c r="A162" s="11">
        <v>157</v>
      </c>
      <c r="B162" s="79" t="s">
        <v>151</v>
      </c>
      <c r="C162" s="80" t="s">
        <v>35</v>
      </c>
      <c r="D162" s="80"/>
      <c r="E162" s="49">
        <v>15.6</v>
      </c>
      <c r="F162" s="51">
        <f>IF(C162="B",IF(ROUND(E162*$G$302/113,0)&gt;36,36,ROUND(E162*$G$302/113,0)),IF(C162="W",IF(ROUND(E162*$G$303/113,0)&gt;36,36,ROUND(E162*$G$302/113,0)),
IF(C162="R",IF(ROUND(E162*$G$304/113,0)&gt;40,40,ROUND(E162*$G$304/113,0)),"??")))</f>
        <v>18</v>
      </c>
      <c r="G162" s="75">
        <v>8</v>
      </c>
      <c r="H162" s="75">
        <v>8</v>
      </c>
      <c r="I162" s="75">
        <v>8</v>
      </c>
      <c r="J162" s="75">
        <v>8</v>
      </c>
      <c r="K162" s="75">
        <v>8</v>
      </c>
      <c r="L162" s="75">
        <v>8</v>
      </c>
      <c r="M162" s="75">
        <v>8</v>
      </c>
      <c r="N162" s="75">
        <v>8</v>
      </c>
      <c r="O162" s="75">
        <v>8</v>
      </c>
      <c r="P162" s="75">
        <f>SUM(G162:O162)</f>
        <v>72</v>
      </c>
      <c r="Q162" s="75">
        <v>8</v>
      </c>
      <c r="R162" s="75">
        <v>8</v>
      </c>
      <c r="S162" s="75">
        <v>8</v>
      </c>
      <c r="T162" s="75">
        <v>8</v>
      </c>
      <c r="U162" s="75">
        <v>8</v>
      </c>
      <c r="V162" s="75">
        <v>8</v>
      </c>
      <c r="W162" s="75">
        <v>8</v>
      </c>
      <c r="X162" s="75">
        <v>8</v>
      </c>
      <c r="Y162" s="75">
        <v>8</v>
      </c>
      <c r="Z162" s="75">
        <f>SUM(Q162:Y162)</f>
        <v>72</v>
      </c>
      <c r="AA162" s="75">
        <f>P162+Z162</f>
        <v>144</v>
      </c>
      <c r="AB162" s="55">
        <f>AA162-(0.5*(IF(C162="B",IF((E162*$G$302/113)&gt;36,36,(E162*$G$302/113)),IF(C162="W",IF((E162*$G$303/113)&gt;36,36,(E162*$G$302/113)),
IF(C162="R",IF((E162*$G$304/113)&gt;40,40,(E162*$G$304/113)),"??")))))</f>
        <v>134.88849557522124</v>
      </c>
    </row>
    <row r="163" spans="1:28" ht="17" hidden="1" customHeight="1" x14ac:dyDescent="0.25">
      <c r="A163" s="12">
        <v>158</v>
      </c>
      <c r="B163" s="79" t="s">
        <v>100</v>
      </c>
      <c r="C163" s="82" t="s">
        <v>35</v>
      </c>
      <c r="D163" s="80"/>
      <c r="E163" s="49">
        <v>15.4</v>
      </c>
      <c r="F163" s="51">
        <f>IF(C163="B",IF(ROUND(E163*$G$302/113,0)&gt;36,36,ROUND(E163*$G$302/113,0)),IF(C163="W",IF(ROUND(E163*$G$303/113,0)&gt;36,36,ROUND(E163*$G$302/113,0)),
IF(C163="R",IF(ROUND(E163*$G$304/113,0)&gt;40,40,ROUND(E163*$G$304/113,0)),"??")))</f>
        <v>18</v>
      </c>
      <c r="G163" s="75">
        <v>8</v>
      </c>
      <c r="H163" s="75">
        <v>8</v>
      </c>
      <c r="I163" s="75">
        <v>8</v>
      </c>
      <c r="J163" s="75">
        <v>8</v>
      </c>
      <c r="K163" s="75">
        <v>8</v>
      </c>
      <c r="L163" s="75">
        <v>8</v>
      </c>
      <c r="M163" s="75">
        <v>8</v>
      </c>
      <c r="N163" s="75">
        <v>8</v>
      </c>
      <c r="O163" s="75">
        <v>8</v>
      </c>
      <c r="P163" s="75">
        <f>SUM(G163:O163)</f>
        <v>72</v>
      </c>
      <c r="Q163" s="75">
        <v>8</v>
      </c>
      <c r="R163" s="75">
        <v>8</v>
      </c>
      <c r="S163" s="75">
        <v>8</v>
      </c>
      <c r="T163" s="75">
        <v>8</v>
      </c>
      <c r="U163" s="75">
        <v>8</v>
      </c>
      <c r="V163" s="75">
        <v>8</v>
      </c>
      <c r="W163" s="75">
        <v>8</v>
      </c>
      <c r="X163" s="75">
        <v>8</v>
      </c>
      <c r="Y163" s="75">
        <v>8</v>
      </c>
      <c r="Z163" s="75">
        <f>SUM(Q163:Y163)</f>
        <v>72</v>
      </c>
      <c r="AA163" s="75">
        <f>P163+Z163</f>
        <v>144</v>
      </c>
      <c r="AB163" s="55">
        <f>AA163-(0.5*(IF(C163="B",IF((E163*$G$302/113)&gt;36,36,(E163*$G$302/113)),IF(C163="W",IF((E163*$G$303/113)&gt;36,36,(E163*$G$302/113)),
IF(C163="R",IF((E163*$G$304/113)&gt;40,40,(E163*$G$304/113)),"??")))))</f>
        <v>135.00530973451328</v>
      </c>
    </row>
    <row r="164" spans="1:28" ht="17" hidden="1" customHeight="1" x14ac:dyDescent="0.25">
      <c r="A164" s="11">
        <v>159</v>
      </c>
      <c r="B164" s="81" t="s">
        <v>141</v>
      </c>
      <c r="C164" s="82" t="s">
        <v>35</v>
      </c>
      <c r="D164" s="82"/>
      <c r="E164" s="49">
        <v>15.3</v>
      </c>
      <c r="F164" s="51">
        <f>IF(C164="B",IF(ROUND(E164*$G$302/113,0)&gt;36,36,ROUND(E164*$G$302/113,0)),IF(C164="W",IF(ROUND(E164*$G$303/113,0)&gt;36,36,ROUND(E164*$G$302/113,0)),
IF(C164="R",IF(ROUND(E164*$G$304/113,0)&gt;40,40,ROUND(E164*$G$304/113,0)),"??")))</f>
        <v>18</v>
      </c>
      <c r="G164" s="75">
        <v>8</v>
      </c>
      <c r="H164" s="75">
        <v>8</v>
      </c>
      <c r="I164" s="75">
        <v>8</v>
      </c>
      <c r="J164" s="75">
        <v>8</v>
      </c>
      <c r="K164" s="75">
        <v>8</v>
      </c>
      <c r="L164" s="75">
        <v>8</v>
      </c>
      <c r="M164" s="75">
        <v>8</v>
      </c>
      <c r="N164" s="75">
        <v>8</v>
      </c>
      <c r="O164" s="75">
        <v>8</v>
      </c>
      <c r="P164" s="75">
        <f>SUM(G164:O164)</f>
        <v>72</v>
      </c>
      <c r="Q164" s="75">
        <v>8</v>
      </c>
      <c r="R164" s="75">
        <v>8</v>
      </c>
      <c r="S164" s="75">
        <v>8</v>
      </c>
      <c r="T164" s="75">
        <v>8</v>
      </c>
      <c r="U164" s="75">
        <v>8</v>
      </c>
      <c r="V164" s="75">
        <v>8</v>
      </c>
      <c r="W164" s="75">
        <v>8</v>
      </c>
      <c r="X164" s="75">
        <v>8</v>
      </c>
      <c r="Y164" s="75">
        <v>8</v>
      </c>
      <c r="Z164" s="75">
        <f>SUM(Q164:Y164)</f>
        <v>72</v>
      </c>
      <c r="AA164" s="75">
        <f>P164+Z164</f>
        <v>144</v>
      </c>
      <c r="AB164" s="55">
        <f>AA164-(0.5*(IF(C164="B",IF((E164*$G$302/113)&gt;36,36,(E164*$G$302/113)),IF(C164="W",IF((E164*$G$303/113)&gt;36,36,(E164*$G$302/113)),
IF(C164="R",IF((E164*$G$304/113)&gt;40,40,(E164*$G$304/113)),"??")))))</f>
        <v>135.06371681415931</v>
      </c>
    </row>
    <row r="165" spans="1:28" ht="17" hidden="1" customHeight="1" x14ac:dyDescent="0.25">
      <c r="A165" s="12">
        <v>160</v>
      </c>
      <c r="B165" s="79" t="s">
        <v>172</v>
      </c>
      <c r="C165" s="82" t="s">
        <v>35</v>
      </c>
      <c r="D165" s="80"/>
      <c r="E165" s="49">
        <v>15.3</v>
      </c>
      <c r="F165" s="51">
        <f>IF(C165="B",IF(ROUND(E165*$G$302/113,0)&gt;36,36,ROUND(E165*$G$302/113,0)),IF(C165="W",IF(ROUND(E165*$G$303/113,0)&gt;36,36,ROUND(E165*$G$302/113,0)),
IF(C165="R",IF(ROUND(E165*$G$304/113,0)&gt;40,40,ROUND(E165*$G$304/113,0)),"??")))</f>
        <v>18</v>
      </c>
      <c r="G165" s="75">
        <v>8</v>
      </c>
      <c r="H165" s="75">
        <v>8</v>
      </c>
      <c r="I165" s="75">
        <v>8</v>
      </c>
      <c r="J165" s="75">
        <v>8</v>
      </c>
      <c r="K165" s="75">
        <v>8</v>
      </c>
      <c r="L165" s="75">
        <v>8</v>
      </c>
      <c r="M165" s="75">
        <v>8</v>
      </c>
      <c r="N165" s="75">
        <v>8</v>
      </c>
      <c r="O165" s="75">
        <v>8</v>
      </c>
      <c r="P165" s="75">
        <f>SUM(G165:O165)</f>
        <v>72</v>
      </c>
      <c r="Q165" s="75">
        <v>8</v>
      </c>
      <c r="R165" s="75">
        <v>8</v>
      </c>
      <c r="S165" s="75">
        <v>8</v>
      </c>
      <c r="T165" s="75">
        <v>8</v>
      </c>
      <c r="U165" s="75">
        <v>8</v>
      </c>
      <c r="V165" s="75">
        <v>8</v>
      </c>
      <c r="W165" s="75">
        <v>8</v>
      </c>
      <c r="X165" s="75">
        <v>8</v>
      </c>
      <c r="Y165" s="75">
        <v>8</v>
      </c>
      <c r="Z165" s="75">
        <f>SUM(Q165:Y165)</f>
        <v>72</v>
      </c>
      <c r="AA165" s="75">
        <f>P165+Z165</f>
        <v>144</v>
      </c>
      <c r="AB165" s="55">
        <f>AA165-(0.5*(IF(C165="B",IF((E165*$G$302/113)&gt;36,36,(E165*$G$302/113)),IF(C165="W",IF((E165*$G$303/113)&gt;36,36,(E165*$G$302/113)),
IF(C165="R",IF((E165*$G$304/113)&gt;40,40,(E165*$G$304/113)),"??")))))</f>
        <v>135.06371681415931</v>
      </c>
    </row>
    <row r="166" spans="1:28" ht="17" hidden="1" customHeight="1" x14ac:dyDescent="0.25">
      <c r="A166" s="11">
        <v>161</v>
      </c>
      <c r="B166" s="79" t="s">
        <v>166</v>
      </c>
      <c r="C166" s="82" t="s">
        <v>35</v>
      </c>
      <c r="D166" s="80"/>
      <c r="E166" s="49">
        <v>15.1</v>
      </c>
      <c r="F166" s="51">
        <f>IF(C166="B",IF(ROUND(E166*$G$302/113,0)&gt;36,36,ROUND(E166*$G$302/113,0)),IF(C166="W",IF(ROUND(E166*$G$303/113,0)&gt;36,36,ROUND(E166*$G$302/113,0)),
IF(C166="R",IF(ROUND(E166*$G$304/113,0)&gt;40,40,ROUND(E166*$G$304/113,0)),"??")))</f>
        <v>18</v>
      </c>
      <c r="G166" s="75">
        <v>8</v>
      </c>
      <c r="H166" s="75">
        <v>8</v>
      </c>
      <c r="I166" s="75">
        <v>8</v>
      </c>
      <c r="J166" s="75">
        <v>8</v>
      </c>
      <c r="K166" s="75">
        <v>8</v>
      </c>
      <c r="L166" s="75">
        <v>8</v>
      </c>
      <c r="M166" s="75">
        <v>8</v>
      </c>
      <c r="N166" s="75">
        <v>8</v>
      </c>
      <c r="O166" s="75">
        <v>8</v>
      </c>
      <c r="P166" s="75">
        <f>SUM(G166:O166)</f>
        <v>72</v>
      </c>
      <c r="Q166" s="75">
        <v>8</v>
      </c>
      <c r="R166" s="75">
        <v>8</v>
      </c>
      <c r="S166" s="75">
        <v>8</v>
      </c>
      <c r="T166" s="75">
        <v>8</v>
      </c>
      <c r="U166" s="75">
        <v>8</v>
      </c>
      <c r="V166" s="75">
        <v>8</v>
      </c>
      <c r="W166" s="75">
        <v>8</v>
      </c>
      <c r="X166" s="75">
        <v>8</v>
      </c>
      <c r="Y166" s="75">
        <v>8</v>
      </c>
      <c r="Z166" s="75">
        <f>SUM(Q166:Y166)</f>
        <v>72</v>
      </c>
      <c r="AA166" s="75">
        <f>P166+Z166</f>
        <v>144</v>
      </c>
      <c r="AB166" s="55">
        <f>AA166-(0.5*(IF(C166="B",IF((E166*$G$302/113)&gt;36,36,(E166*$G$302/113)),IF(C166="W",IF((E166*$G$303/113)&gt;36,36,(E166*$G$302/113)),
IF(C166="R",IF((E166*$G$304/113)&gt;40,40,(E166*$G$304/113)),"??")))))</f>
        <v>135.18053097345134</v>
      </c>
    </row>
    <row r="167" spans="1:28" ht="17" hidden="1" customHeight="1" x14ac:dyDescent="0.25">
      <c r="A167" s="12">
        <v>162</v>
      </c>
      <c r="B167" s="79" t="s">
        <v>178</v>
      </c>
      <c r="C167" s="82" t="s">
        <v>35</v>
      </c>
      <c r="D167" s="80"/>
      <c r="E167" s="49">
        <v>15.1</v>
      </c>
      <c r="F167" s="51">
        <f>IF(C167="B",IF(ROUND(E167*$G$302/113,0)&gt;36,36,ROUND(E167*$G$302/113,0)),IF(C167="W",IF(ROUND(E167*$G$303/113,0)&gt;36,36,ROUND(E167*$G$302/113,0)),
IF(C167="R",IF(ROUND(E167*$G$304/113,0)&gt;40,40,ROUND(E167*$G$304/113,0)),"??")))</f>
        <v>18</v>
      </c>
      <c r="G167" s="75">
        <v>8</v>
      </c>
      <c r="H167" s="75">
        <v>8</v>
      </c>
      <c r="I167" s="75">
        <v>8</v>
      </c>
      <c r="J167" s="75">
        <v>8</v>
      </c>
      <c r="K167" s="75">
        <v>8</v>
      </c>
      <c r="L167" s="75">
        <v>8</v>
      </c>
      <c r="M167" s="75">
        <v>8</v>
      </c>
      <c r="N167" s="75">
        <v>8</v>
      </c>
      <c r="O167" s="75">
        <v>8</v>
      </c>
      <c r="P167" s="75">
        <f>SUM(G167:O167)</f>
        <v>72</v>
      </c>
      <c r="Q167" s="75">
        <v>8</v>
      </c>
      <c r="R167" s="75">
        <v>8</v>
      </c>
      <c r="S167" s="75">
        <v>8</v>
      </c>
      <c r="T167" s="75">
        <v>8</v>
      </c>
      <c r="U167" s="75">
        <v>8</v>
      </c>
      <c r="V167" s="75">
        <v>8</v>
      </c>
      <c r="W167" s="75">
        <v>8</v>
      </c>
      <c r="X167" s="75">
        <v>8</v>
      </c>
      <c r="Y167" s="75">
        <v>8</v>
      </c>
      <c r="Z167" s="75">
        <f>SUM(Q167:Y167)</f>
        <v>72</v>
      </c>
      <c r="AA167" s="75">
        <f>P167+Z167</f>
        <v>144</v>
      </c>
      <c r="AB167" s="55">
        <f>AA167-(0.5*(IF(C167="B",IF((E167*$G$302/113)&gt;36,36,(E167*$G$302/113)),IF(C167="W",IF((E167*$G$303/113)&gt;36,36,(E167*$G$302/113)),
IF(C167="R",IF((E167*$G$304/113)&gt;40,40,(E167*$G$304/113)),"??")))))</f>
        <v>135.18053097345134</v>
      </c>
    </row>
    <row r="168" spans="1:28" ht="17" hidden="1" customHeight="1" x14ac:dyDescent="0.25">
      <c r="A168" s="11">
        <v>163</v>
      </c>
      <c r="B168" s="79" t="s">
        <v>169</v>
      </c>
      <c r="C168" s="80" t="s">
        <v>35</v>
      </c>
      <c r="D168" s="80"/>
      <c r="E168" s="49">
        <v>14.7</v>
      </c>
      <c r="F168" s="51">
        <f>IF(C168="B",IF(ROUND(E168*$G$302/113,0)&gt;36,36,ROUND(E168*$G$302/113,0)),IF(C168="W",IF(ROUND(E168*$G$303/113,0)&gt;36,36,ROUND(E168*$G$302/113,0)),
IF(C168="R",IF(ROUND(E168*$G$304/113,0)&gt;40,40,ROUND(E168*$G$304/113,0)),"??")))</f>
        <v>17</v>
      </c>
      <c r="G168" s="75">
        <v>8</v>
      </c>
      <c r="H168" s="75">
        <v>8</v>
      </c>
      <c r="I168" s="75">
        <v>8</v>
      </c>
      <c r="J168" s="75">
        <v>8</v>
      </c>
      <c r="K168" s="75">
        <v>8</v>
      </c>
      <c r="L168" s="75">
        <v>8</v>
      </c>
      <c r="M168" s="75">
        <v>8</v>
      </c>
      <c r="N168" s="75">
        <v>8</v>
      </c>
      <c r="O168" s="75">
        <v>8</v>
      </c>
      <c r="P168" s="75">
        <f>SUM(G168:O168)</f>
        <v>72</v>
      </c>
      <c r="Q168" s="75">
        <v>8</v>
      </c>
      <c r="R168" s="75">
        <v>8</v>
      </c>
      <c r="S168" s="75">
        <v>8</v>
      </c>
      <c r="T168" s="75">
        <v>8</v>
      </c>
      <c r="U168" s="75">
        <v>8</v>
      </c>
      <c r="V168" s="75">
        <v>8</v>
      </c>
      <c r="W168" s="75">
        <v>8</v>
      </c>
      <c r="X168" s="75">
        <v>8</v>
      </c>
      <c r="Y168" s="75">
        <v>8</v>
      </c>
      <c r="Z168" s="75">
        <f>SUM(Q168:Y168)</f>
        <v>72</v>
      </c>
      <c r="AA168" s="75">
        <f>P168+Z168</f>
        <v>144</v>
      </c>
      <c r="AB168" s="55">
        <f>AA168-(0.5*(IF(C168="B",IF((E168*$G$302/113)&gt;36,36,(E168*$G$302/113)),IF(C168="W",IF((E168*$G$303/113)&gt;36,36,(E168*$G$302/113)),
IF(C168="R",IF((E168*$G$304/113)&gt;40,40,(E168*$G$304/113)),"??")))))</f>
        <v>135.41415929203541</v>
      </c>
    </row>
    <row r="169" spans="1:28" ht="17" hidden="1" customHeight="1" x14ac:dyDescent="0.25">
      <c r="A169" s="12">
        <v>164</v>
      </c>
      <c r="B169" s="79" t="s">
        <v>144</v>
      </c>
      <c r="C169" s="82" t="s">
        <v>35</v>
      </c>
      <c r="D169" s="80"/>
      <c r="E169" s="49">
        <v>14.6</v>
      </c>
      <c r="F169" s="51">
        <f>IF(C169="B",IF(ROUND(E169*$G$302/113,0)&gt;36,36,ROUND(E169*$G$302/113,0)),IF(C169="W",IF(ROUND(E169*$G$303/113,0)&gt;36,36,ROUND(E169*$G$302/113,0)),
IF(C169="R",IF(ROUND(E169*$G$304/113,0)&gt;40,40,ROUND(E169*$G$304/113,0)),"??")))</f>
        <v>17</v>
      </c>
      <c r="G169" s="75">
        <v>8</v>
      </c>
      <c r="H169" s="75">
        <v>8</v>
      </c>
      <c r="I169" s="75">
        <v>8</v>
      </c>
      <c r="J169" s="75">
        <v>8</v>
      </c>
      <c r="K169" s="75">
        <v>8</v>
      </c>
      <c r="L169" s="75">
        <v>8</v>
      </c>
      <c r="M169" s="75">
        <v>8</v>
      </c>
      <c r="N169" s="75">
        <v>8</v>
      </c>
      <c r="O169" s="75">
        <v>8</v>
      </c>
      <c r="P169" s="75">
        <f>SUM(G169:O169)</f>
        <v>72</v>
      </c>
      <c r="Q169" s="75">
        <v>8</v>
      </c>
      <c r="R169" s="75">
        <v>8</v>
      </c>
      <c r="S169" s="75">
        <v>8</v>
      </c>
      <c r="T169" s="75">
        <v>8</v>
      </c>
      <c r="U169" s="75">
        <v>8</v>
      </c>
      <c r="V169" s="75">
        <v>8</v>
      </c>
      <c r="W169" s="75">
        <v>8</v>
      </c>
      <c r="X169" s="75">
        <v>8</v>
      </c>
      <c r="Y169" s="75">
        <v>8</v>
      </c>
      <c r="Z169" s="75">
        <f>SUM(Q169:Y169)</f>
        <v>72</v>
      </c>
      <c r="AA169" s="75">
        <f>P169+Z169</f>
        <v>144</v>
      </c>
      <c r="AB169" s="55">
        <f>AA169-(0.5*(IF(C169="B",IF((E169*$G$302/113)&gt;36,36,(E169*$G$302/113)),IF(C169="W",IF((E169*$G$303/113)&gt;36,36,(E169*$G$302/113)),
IF(C169="R",IF((E169*$G$304/113)&gt;40,40,(E169*$G$304/113)),"??")))))</f>
        <v>135.47256637168141</v>
      </c>
    </row>
    <row r="170" spans="1:28" ht="17" hidden="1" customHeight="1" x14ac:dyDescent="0.25">
      <c r="A170" s="11">
        <v>165</v>
      </c>
      <c r="B170" s="79" t="s">
        <v>117</v>
      </c>
      <c r="C170" s="82" t="s">
        <v>35</v>
      </c>
      <c r="D170" s="80"/>
      <c r="E170" s="49">
        <v>14.5</v>
      </c>
      <c r="F170" s="51">
        <f>IF(C170="B",IF(ROUND(E170*$G$302/113,0)&gt;36,36,ROUND(E170*$G$302/113,0)),IF(C170="W",IF(ROUND(E170*$G$303/113,0)&gt;36,36,ROUND(E170*$G$302/113,0)),
IF(C170="R",IF(ROUND(E170*$G$304/113,0)&gt;40,40,ROUND(E170*$G$304/113,0)),"??")))</f>
        <v>17</v>
      </c>
      <c r="G170" s="75">
        <v>8</v>
      </c>
      <c r="H170" s="75">
        <v>8</v>
      </c>
      <c r="I170" s="75">
        <v>8</v>
      </c>
      <c r="J170" s="75">
        <v>8</v>
      </c>
      <c r="K170" s="75">
        <v>8</v>
      </c>
      <c r="L170" s="75">
        <v>8</v>
      </c>
      <c r="M170" s="75">
        <v>8</v>
      </c>
      <c r="N170" s="75">
        <v>8</v>
      </c>
      <c r="O170" s="75">
        <v>8</v>
      </c>
      <c r="P170" s="75">
        <f>SUM(G170:O170)</f>
        <v>72</v>
      </c>
      <c r="Q170" s="75">
        <v>8</v>
      </c>
      <c r="R170" s="75">
        <v>8</v>
      </c>
      <c r="S170" s="75">
        <v>8</v>
      </c>
      <c r="T170" s="75">
        <v>8</v>
      </c>
      <c r="U170" s="75">
        <v>8</v>
      </c>
      <c r="V170" s="75">
        <v>8</v>
      </c>
      <c r="W170" s="75">
        <v>8</v>
      </c>
      <c r="X170" s="75">
        <v>8</v>
      </c>
      <c r="Y170" s="75">
        <v>8</v>
      </c>
      <c r="Z170" s="75">
        <f>SUM(Q170:Y170)</f>
        <v>72</v>
      </c>
      <c r="AA170" s="75">
        <f>P170+Z170</f>
        <v>144</v>
      </c>
      <c r="AB170" s="55">
        <f>AA170-(0.5*(IF(C170="B",IF((E170*$G$302/113)&gt;36,36,(E170*$G$302/113)),IF(C170="W",IF((E170*$G$303/113)&gt;36,36,(E170*$G$302/113)),
IF(C170="R",IF((E170*$G$304/113)&gt;40,40,(E170*$G$304/113)),"??")))))</f>
        <v>135.53097345132744</v>
      </c>
    </row>
    <row r="171" spans="1:28" ht="17" hidden="1" customHeight="1" x14ac:dyDescent="0.25">
      <c r="A171" s="12">
        <v>166</v>
      </c>
      <c r="B171" s="79" t="s">
        <v>230</v>
      </c>
      <c r="C171" s="82" t="s">
        <v>35</v>
      </c>
      <c r="D171" s="80"/>
      <c r="E171" s="49">
        <v>14.4</v>
      </c>
      <c r="F171" s="51">
        <f>IF(C171="B",IF(ROUND(E171*$G$302/113,0)&gt;36,36,ROUND(E171*$G$302/113,0)),IF(C171="W",IF(ROUND(E171*$G$303/113,0)&gt;36,36,ROUND(E171*$G$302/113,0)),
IF(C171="R",IF(ROUND(E171*$G$304/113,0)&gt;40,40,ROUND(E171*$G$304/113,0)),"??")))</f>
        <v>17</v>
      </c>
      <c r="G171" s="75">
        <v>8</v>
      </c>
      <c r="H171" s="75">
        <v>8</v>
      </c>
      <c r="I171" s="75">
        <v>8</v>
      </c>
      <c r="J171" s="75">
        <v>8</v>
      </c>
      <c r="K171" s="75">
        <v>8</v>
      </c>
      <c r="L171" s="75">
        <v>8</v>
      </c>
      <c r="M171" s="75">
        <v>8</v>
      </c>
      <c r="N171" s="75">
        <v>8</v>
      </c>
      <c r="O171" s="75">
        <v>8</v>
      </c>
      <c r="P171" s="75">
        <f>SUM(G171:O171)</f>
        <v>72</v>
      </c>
      <c r="Q171" s="75">
        <v>8</v>
      </c>
      <c r="R171" s="75">
        <v>8</v>
      </c>
      <c r="S171" s="75">
        <v>8</v>
      </c>
      <c r="T171" s="75">
        <v>8</v>
      </c>
      <c r="U171" s="75">
        <v>8</v>
      </c>
      <c r="V171" s="75">
        <v>8</v>
      </c>
      <c r="W171" s="75">
        <v>8</v>
      </c>
      <c r="X171" s="75">
        <v>8</v>
      </c>
      <c r="Y171" s="75">
        <v>8</v>
      </c>
      <c r="Z171" s="75">
        <f>SUM(Q171:Y171)</f>
        <v>72</v>
      </c>
      <c r="AA171" s="75">
        <f>P171+Z171</f>
        <v>144</v>
      </c>
      <c r="AB171" s="55">
        <f>AA171-(0.5*(IF(C171="B",IF((E171*$G$302/113)&gt;36,36,(E171*$G$302/113)),IF(C171="W",IF((E171*$G$303/113)&gt;36,36,(E171*$G$302/113)),
IF(C171="R",IF((E171*$G$304/113)&gt;40,40,(E171*$G$304/113)),"??")))))</f>
        <v>135.58938053097344</v>
      </c>
    </row>
    <row r="172" spans="1:28" ht="17" hidden="1" customHeight="1" x14ac:dyDescent="0.25">
      <c r="A172" s="11">
        <v>167</v>
      </c>
      <c r="B172" s="81" t="s">
        <v>214</v>
      </c>
      <c r="C172" s="82" t="s">
        <v>35</v>
      </c>
      <c r="D172" s="82"/>
      <c r="E172" s="49">
        <v>14.3</v>
      </c>
      <c r="F172" s="51">
        <f>IF(C172="B",IF(ROUND(E172*$G$302/113,0)&gt;36,36,ROUND(E172*$G$302/113,0)),IF(C172="W",IF(ROUND(E172*$G$303/113,0)&gt;36,36,ROUND(E172*$G$302/113,0)),
IF(C172="R",IF(ROUND(E172*$G$304/113,0)&gt;40,40,ROUND(E172*$G$304/113,0)),"??")))</f>
        <v>17</v>
      </c>
      <c r="G172" s="75">
        <v>8</v>
      </c>
      <c r="H172" s="75">
        <v>8</v>
      </c>
      <c r="I172" s="75">
        <v>8</v>
      </c>
      <c r="J172" s="75">
        <v>8</v>
      </c>
      <c r="K172" s="75">
        <v>8</v>
      </c>
      <c r="L172" s="75">
        <v>8</v>
      </c>
      <c r="M172" s="75">
        <v>8</v>
      </c>
      <c r="N172" s="75">
        <v>8</v>
      </c>
      <c r="O172" s="75">
        <v>8</v>
      </c>
      <c r="P172" s="75">
        <f>SUM(G172:O172)</f>
        <v>72</v>
      </c>
      <c r="Q172" s="75">
        <v>8</v>
      </c>
      <c r="R172" s="75">
        <v>8</v>
      </c>
      <c r="S172" s="75">
        <v>8</v>
      </c>
      <c r="T172" s="75">
        <v>8</v>
      </c>
      <c r="U172" s="75">
        <v>8</v>
      </c>
      <c r="V172" s="75">
        <v>8</v>
      </c>
      <c r="W172" s="75">
        <v>8</v>
      </c>
      <c r="X172" s="75">
        <v>8</v>
      </c>
      <c r="Y172" s="75">
        <v>8</v>
      </c>
      <c r="Z172" s="75">
        <f>SUM(Q172:Y172)</f>
        <v>72</v>
      </c>
      <c r="AA172" s="75">
        <f>P172+Z172</f>
        <v>144</v>
      </c>
      <c r="AB172" s="55">
        <f>AA172-(0.5*(IF(C172="B",IF((E172*$G$302/113)&gt;36,36,(E172*$G$302/113)),IF(C172="W",IF((E172*$G$303/113)&gt;36,36,(E172*$G$302/113)),
IF(C172="R",IF((E172*$G$304/113)&gt;40,40,(E172*$G$304/113)),"??")))))</f>
        <v>135.64778761061947</v>
      </c>
    </row>
    <row r="173" spans="1:28" ht="17" hidden="1" customHeight="1" x14ac:dyDescent="0.25">
      <c r="A173" s="12">
        <v>168</v>
      </c>
      <c r="B173" s="79" t="s">
        <v>65</v>
      </c>
      <c r="C173" s="82" t="s">
        <v>35</v>
      </c>
      <c r="D173" s="80"/>
      <c r="E173" s="49">
        <v>14.2</v>
      </c>
      <c r="F173" s="51">
        <f>IF(C173="B",IF(ROUND(E173*$G$302/113,0)&gt;36,36,ROUND(E173*$G$302/113,0)),IF(C173="W",IF(ROUND(E173*$G$303/113,0)&gt;36,36,ROUND(E173*$G$302/113,0)),
IF(C173="R",IF(ROUND(E173*$G$304/113,0)&gt;40,40,ROUND(E173*$G$304/113,0)),"??")))</f>
        <v>17</v>
      </c>
      <c r="G173" s="75">
        <v>8</v>
      </c>
      <c r="H173" s="75">
        <v>8</v>
      </c>
      <c r="I173" s="75">
        <v>8</v>
      </c>
      <c r="J173" s="75">
        <v>8</v>
      </c>
      <c r="K173" s="75">
        <v>8</v>
      </c>
      <c r="L173" s="75">
        <v>8</v>
      </c>
      <c r="M173" s="75">
        <v>8</v>
      </c>
      <c r="N173" s="75">
        <v>8</v>
      </c>
      <c r="O173" s="75">
        <v>8</v>
      </c>
      <c r="P173" s="75">
        <f>SUM(G173:O173)</f>
        <v>72</v>
      </c>
      <c r="Q173" s="75">
        <v>8</v>
      </c>
      <c r="R173" s="75">
        <v>8</v>
      </c>
      <c r="S173" s="75">
        <v>8</v>
      </c>
      <c r="T173" s="75">
        <v>8</v>
      </c>
      <c r="U173" s="75">
        <v>8</v>
      </c>
      <c r="V173" s="75">
        <v>8</v>
      </c>
      <c r="W173" s="75">
        <v>8</v>
      </c>
      <c r="X173" s="75">
        <v>8</v>
      </c>
      <c r="Y173" s="75">
        <v>8</v>
      </c>
      <c r="Z173" s="75">
        <f>SUM(Q173:Y173)</f>
        <v>72</v>
      </c>
      <c r="AA173" s="75">
        <f>P173+Z173</f>
        <v>144</v>
      </c>
      <c r="AB173" s="55">
        <f>AA173-(0.5*(IF(C173="B",IF((E173*$G$302/113)&gt;36,36,(E173*$G$302/113)),IF(C173="W",IF((E173*$G$303/113)&gt;36,36,(E173*$G$302/113)),
IF(C173="R",IF((E173*$G$304/113)&gt;40,40,(E173*$G$304/113)),"??")))))</f>
        <v>135.70619469026548</v>
      </c>
    </row>
    <row r="174" spans="1:28" ht="17" hidden="1" customHeight="1" x14ac:dyDescent="0.25">
      <c r="A174" s="11">
        <v>169</v>
      </c>
      <c r="B174" s="79" t="s">
        <v>113</v>
      </c>
      <c r="C174" s="82" t="s">
        <v>35</v>
      </c>
      <c r="D174" s="80"/>
      <c r="E174" s="49">
        <v>14</v>
      </c>
      <c r="F174" s="51">
        <f>IF(C174="B",IF(ROUND(E174*$G$302/113,0)&gt;36,36,ROUND(E174*$G$302/113,0)),IF(C174="W",IF(ROUND(E174*$G$303/113,0)&gt;36,36,ROUND(E174*$G$302/113,0)),
IF(C174="R",IF(ROUND(E174*$G$304/113,0)&gt;40,40,ROUND(E174*$G$304/113,0)),"??")))</f>
        <v>16</v>
      </c>
      <c r="G174" s="75">
        <v>8</v>
      </c>
      <c r="H174" s="75">
        <v>8</v>
      </c>
      <c r="I174" s="75">
        <v>8</v>
      </c>
      <c r="J174" s="75">
        <v>8</v>
      </c>
      <c r="K174" s="75">
        <v>8</v>
      </c>
      <c r="L174" s="75">
        <v>8</v>
      </c>
      <c r="M174" s="75">
        <v>8</v>
      </c>
      <c r="N174" s="75">
        <v>8</v>
      </c>
      <c r="O174" s="75">
        <v>8</v>
      </c>
      <c r="P174" s="75">
        <f>SUM(G174:O174)</f>
        <v>72</v>
      </c>
      <c r="Q174" s="75">
        <v>8</v>
      </c>
      <c r="R174" s="75">
        <v>8</v>
      </c>
      <c r="S174" s="75">
        <v>8</v>
      </c>
      <c r="T174" s="75">
        <v>8</v>
      </c>
      <c r="U174" s="75">
        <v>8</v>
      </c>
      <c r="V174" s="75">
        <v>8</v>
      </c>
      <c r="W174" s="75">
        <v>8</v>
      </c>
      <c r="X174" s="75">
        <v>8</v>
      </c>
      <c r="Y174" s="75">
        <v>8</v>
      </c>
      <c r="Z174" s="75">
        <f>SUM(Q174:Y174)</f>
        <v>72</v>
      </c>
      <c r="AA174" s="75">
        <f>P174+Z174</f>
        <v>144</v>
      </c>
      <c r="AB174" s="55">
        <f>AA174-(0.5*(IF(C174="B",IF((E174*$G$302/113)&gt;36,36,(E174*$G$302/113)),IF(C174="W",IF((E174*$G$303/113)&gt;36,36,(E174*$G$302/113)),
IF(C174="R",IF((E174*$G$304/113)&gt;40,40,(E174*$G$304/113)),"??")))))</f>
        <v>135.82300884955751</v>
      </c>
    </row>
    <row r="175" spans="1:28" ht="17" hidden="1" customHeight="1" x14ac:dyDescent="0.25">
      <c r="A175" s="12">
        <v>170</v>
      </c>
      <c r="B175" s="81" t="s">
        <v>139</v>
      </c>
      <c r="C175" s="82" t="s">
        <v>35</v>
      </c>
      <c r="D175" s="82"/>
      <c r="E175" s="49">
        <v>14</v>
      </c>
      <c r="F175" s="51">
        <f>IF(C175="B",IF(ROUND(E175*$G$302/113,0)&gt;36,36,ROUND(E175*$G$302/113,0)),IF(C175="W",IF(ROUND(E175*$G$303/113,0)&gt;36,36,ROUND(E175*$G$302/113,0)),
IF(C175="R",IF(ROUND(E175*$G$304/113,0)&gt;40,40,ROUND(E175*$G$304/113,0)),"??")))</f>
        <v>16</v>
      </c>
      <c r="G175" s="75">
        <v>8</v>
      </c>
      <c r="H175" s="75">
        <v>8</v>
      </c>
      <c r="I175" s="75">
        <v>8</v>
      </c>
      <c r="J175" s="75">
        <v>8</v>
      </c>
      <c r="K175" s="75">
        <v>8</v>
      </c>
      <c r="L175" s="75">
        <v>8</v>
      </c>
      <c r="M175" s="75">
        <v>8</v>
      </c>
      <c r="N175" s="75">
        <v>8</v>
      </c>
      <c r="O175" s="75">
        <v>8</v>
      </c>
      <c r="P175" s="75">
        <f>SUM(G175:O175)</f>
        <v>72</v>
      </c>
      <c r="Q175" s="75">
        <v>8</v>
      </c>
      <c r="R175" s="75">
        <v>8</v>
      </c>
      <c r="S175" s="75">
        <v>8</v>
      </c>
      <c r="T175" s="75">
        <v>8</v>
      </c>
      <c r="U175" s="75">
        <v>8</v>
      </c>
      <c r="V175" s="75">
        <v>8</v>
      </c>
      <c r="W175" s="75">
        <v>8</v>
      </c>
      <c r="X175" s="75">
        <v>8</v>
      </c>
      <c r="Y175" s="75">
        <v>8</v>
      </c>
      <c r="Z175" s="75">
        <f>SUM(Q175:Y175)</f>
        <v>72</v>
      </c>
      <c r="AA175" s="75">
        <f>P175+Z175</f>
        <v>144</v>
      </c>
      <c r="AB175" s="55">
        <f>AA175-(0.5*(IF(C175="B",IF((E175*$G$302/113)&gt;36,36,(E175*$G$302/113)),IF(C175="W",IF((E175*$G$303/113)&gt;36,36,(E175*$G$302/113)),
IF(C175="R",IF((E175*$G$304/113)&gt;40,40,(E175*$G$304/113)),"??")))))</f>
        <v>135.82300884955751</v>
      </c>
    </row>
    <row r="176" spans="1:28" ht="17" hidden="1" customHeight="1" x14ac:dyDescent="0.25">
      <c r="A176" s="11">
        <v>171</v>
      </c>
      <c r="B176" s="79" t="s">
        <v>170</v>
      </c>
      <c r="C176" s="82" t="s">
        <v>35</v>
      </c>
      <c r="D176" s="80"/>
      <c r="E176" s="49">
        <v>13.9</v>
      </c>
      <c r="F176" s="51">
        <f>IF(C176="B",IF(ROUND(E176*$G$302/113,0)&gt;36,36,ROUND(E176*$G$302/113,0)),IF(C176="W",IF(ROUND(E176*$G$303/113,0)&gt;36,36,ROUND(E176*$G$302/113,0)),
IF(C176="R",IF(ROUND(E176*$G$304/113,0)&gt;40,40,ROUND(E176*$G$304/113,0)),"??")))</f>
        <v>16</v>
      </c>
      <c r="G176" s="75">
        <v>8</v>
      </c>
      <c r="H176" s="75">
        <v>8</v>
      </c>
      <c r="I176" s="75">
        <v>8</v>
      </c>
      <c r="J176" s="75">
        <v>8</v>
      </c>
      <c r="K176" s="75">
        <v>8</v>
      </c>
      <c r="L176" s="75">
        <v>8</v>
      </c>
      <c r="M176" s="75">
        <v>8</v>
      </c>
      <c r="N176" s="75">
        <v>8</v>
      </c>
      <c r="O176" s="75">
        <v>8</v>
      </c>
      <c r="P176" s="75">
        <f>SUM(G176:O176)</f>
        <v>72</v>
      </c>
      <c r="Q176" s="75">
        <v>8</v>
      </c>
      <c r="R176" s="75">
        <v>8</v>
      </c>
      <c r="S176" s="75">
        <v>8</v>
      </c>
      <c r="T176" s="75">
        <v>8</v>
      </c>
      <c r="U176" s="75">
        <v>8</v>
      </c>
      <c r="V176" s="75">
        <v>8</v>
      </c>
      <c r="W176" s="75">
        <v>8</v>
      </c>
      <c r="X176" s="75">
        <v>8</v>
      </c>
      <c r="Y176" s="75">
        <v>8</v>
      </c>
      <c r="Z176" s="75">
        <f>SUM(Q176:Y176)</f>
        <v>72</v>
      </c>
      <c r="AA176" s="75">
        <f>P176+Z176</f>
        <v>144</v>
      </c>
      <c r="AB176" s="55">
        <f>AA176-(0.5*(IF(C176="B",IF((E176*$G$302/113)&gt;36,36,(E176*$G$302/113)),IF(C176="W",IF((E176*$G$303/113)&gt;36,36,(E176*$G$302/113)),
IF(C176="R",IF((E176*$G$304/113)&gt;40,40,(E176*$G$304/113)),"??")))))</f>
        <v>135.88141592920354</v>
      </c>
    </row>
    <row r="177" spans="1:28" ht="17" hidden="1" customHeight="1" x14ac:dyDescent="0.25">
      <c r="A177" s="12">
        <v>172</v>
      </c>
      <c r="B177" s="81" t="s">
        <v>171</v>
      </c>
      <c r="C177" s="82" t="s">
        <v>35</v>
      </c>
      <c r="D177" s="82"/>
      <c r="E177" s="49">
        <v>13.9</v>
      </c>
      <c r="F177" s="51">
        <f>IF(C177="B",IF(ROUND(E177*$G$302/113,0)&gt;36,36,ROUND(E177*$G$302/113,0)),IF(C177="W",IF(ROUND(E177*$G$303/113,0)&gt;36,36,ROUND(E177*$G$302/113,0)),
IF(C177="R",IF(ROUND(E177*$G$304/113,0)&gt;40,40,ROUND(E177*$G$304/113,0)),"??")))</f>
        <v>16</v>
      </c>
      <c r="G177" s="75">
        <v>8</v>
      </c>
      <c r="H177" s="75">
        <v>8</v>
      </c>
      <c r="I177" s="75">
        <v>8</v>
      </c>
      <c r="J177" s="75">
        <v>8</v>
      </c>
      <c r="K177" s="75">
        <v>8</v>
      </c>
      <c r="L177" s="75">
        <v>8</v>
      </c>
      <c r="M177" s="75">
        <v>8</v>
      </c>
      <c r="N177" s="75">
        <v>8</v>
      </c>
      <c r="O177" s="75">
        <v>8</v>
      </c>
      <c r="P177" s="75">
        <f>SUM(G177:O177)</f>
        <v>72</v>
      </c>
      <c r="Q177" s="75">
        <v>8</v>
      </c>
      <c r="R177" s="75">
        <v>8</v>
      </c>
      <c r="S177" s="75">
        <v>8</v>
      </c>
      <c r="T177" s="75">
        <v>8</v>
      </c>
      <c r="U177" s="75">
        <v>8</v>
      </c>
      <c r="V177" s="75">
        <v>8</v>
      </c>
      <c r="W177" s="75">
        <v>8</v>
      </c>
      <c r="X177" s="75">
        <v>8</v>
      </c>
      <c r="Y177" s="75">
        <v>8</v>
      </c>
      <c r="Z177" s="75">
        <f>SUM(Q177:Y177)</f>
        <v>72</v>
      </c>
      <c r="AA177" s="75">
        <f>P177+Z177</f>
        <v>144</v>
      </c>
      <c r="AB177" s="55">
        <f>AA177-(0.5*(IF(C177="B",IF((E177*$G$302/113)&gt;36,36,(E177*$G$302/113)),IF(C177="W",IF((E177*$G$303/113)&gt;36,36,(E177*$G$302/113)),
IF(C177="R",IF((E177*$G$304/113)&gt;40,40,(E177*$G$304/113)),"??")))))</f>
        <v>135.88141592920354</v>
      </c>
    </row>
    <row r="178" spans="1:28" ht="17" hidden="1" customHeight="1" x14ac:dyDescent="0.25">
      <c r="A178" s="11">
        <v>173</v>
      </c>
      <c r="B178" s="81" t="s">
        <v>261</v>
      </c>
      <c r="C178" s="82" t="s">
        <v>35</v>
      </c>
      <c r="D178" s="82"/>
      <c r="E178" s="49">
        <v>13.8</v>
      </c>
      <c r="F178" s="51">
        <f>IF(C178="B",IF(ROUND(E178*$G$302/113,0)&gt;36,36,ROUND(E178*$G$302/113,0)),IF(C178="W",IF(ROUND(E178*$G$303/113,0)&gt;36,36,ROUND(E178*$G$302/113,0)),
IF(C178="R",IF(ROUND(E178*$G$304/113,0)&gt;40,40,ROUND(E178*$G$304/113,0)),"??")))</f>
        <v>16</v>
      </c>
      <c r="G178" s="75">
        <v>8</v>
      </c>
      <c r="H178" s="75">
        <v>8</v>
      </c>
      <c r="I178" s="75">
        <v>8</v>
      </c>
      <c r="J178" s="75">
        <v>8</v>
      </c>
      <c r="K178" s="75">
        <v>8</v>
      </c>
      <c r="L178" s="75">
        <v>8</v>
      </c>
      <c r="M178" s="75">
        <v>8</v>
      </c>
      <c r="N178" s="75">
        <v>8</v>
      </c>
      <c r="O178" s="75">
        <v>8</v>
      </c>
      <c r="P178" s="75">
        <f>SUM(G178:O178)</f>
        <v>72</v>
      </c>
      <c r="Q178" s="75">
        <v>8</v>
      </c>
      <c r="R178" s="75">
        <v>8</v>
      </c>
      <c r="S178" s="75">
        <v>8</v>
      </c>
      <c r="T178" s="75">
        <v>8</v>
      </c>
      <c r="U178" s="75">
        <v>8</v>
      </c>
      <c r="V178" s="75">
        <v>8</v>
      </c>
      <c r="W178" s="75">
        <v>8</v>
      </c>
      <c r="X178" s="75">
        <v>8</v>
      </c>
      <c r="Y178" s="75">
        <v>8</v>
      </c>
      <c r="Z178" s="75">
        <f>SUM(Q178:Y178)</f>
        <v>72</v>
      </c>
      <c r="AA178" s="75">
        <f>P178+Z178</f>
        <v>144</v>
      </c>
      <c r="AB178" s="55">
        <f>AA178-(0.5*(IF(C178="B",IF((E178*$G$302/113)&gt;36,36,(E178*$G$302/113)),IF(C178="W",IF((E178*$G$303/113)&gt;36,36,(E178*$G$302/113)),
IF(C178="R",IF((E178*$G$304/113)&gt;40,40,(E178*$G$304/113)),"??")))))</f>
        <v>135.93982300884954</v>
      </c>
    </row>
    <row r="179" spans="1:28" ht="17" hidden="1" customHeight="1" x14ac:dyDescent="0.25">
      <c r="A179" s="12">
        <v>174</v>
      </c>
      <c r="B179" s="79" t="s">
        <v>146</v>
      </c>
      <c r="C179" s="80" t="s">
        <v>35</v>
      </c>
      <c r="D179" s="80"/>
      <c r="E179" s="49">
        <v>13.8</v>
      </c>
      <c r="F179" s="51">
        <f>IF(C179="B",IF(ROUND(E179*$G$302/113,0)&gt;36,36,ROUND(E179*$G$302/113,0)),IF(C179="W",IF(ROUND(E179*$G$303/113,0)&gt;36,36,ROUND(E179*$G$302/113,0)),
IF(C179="R",IF(ROUND(E179*$G$304/113,0)&gt;40,40,ROUND(E179*$G$304/113,0)),"??")))</f>
        <v>16</v>
      </c>
      <c r="G179" s="75">
        <v>8</v>
      </c>
      <c r="H179" s="75">
        <v>8</v>
      </c>
      <c r="I179" s="75">
        <v>8</v>
      </c>
      <c r="J179" s="75">
        <v>8</v>
      </c>
      <c r="K179" s="75">
        <v>8</v>
      </c>
      <c r="L179" s="75">
        <v>8</v>
      </c>
      <c r="M179" s="75">
        <v>8</v>
      </c>
      <c r="N179" s="75">
        <v>8</v>
      </c>
      <c r="O179" s="75">
        <v>8</v>
      </c>
      <c r="P179" s="75">
        <f>SUM(G179:O179)</f>
        <v>72</v>
      </c>
      <c r="Q179" s="75">
        <v>8</v>
      </c>
      <c r="R179" s="75">
        <v>8</v>
      </c>
      <c r="S179" s="75">
        <v>8</v>
      </c>
      <c r="T179" s="75">
        <v>8</v>
      </c>
      <c r="U179" s="75">
        <v>8</v>
      </c>
      <c r="V179" s="75">
        <v>8</v>
      </c>
      <c r="W179" s="75">
        <v>8</v>
      </c>
      <c r="X179" s="75">
        <v>8</v>
      </c>
      <c r="Y179" s="75">
        <v>8</v>
      </c>
      <c r="Z179" s="75">
        <f>SUM(Q179:Y179)</f>
        <v>72</v>
      </c>
      <c r="AA179" s="75">
        <f>P179+Z179</f>
        <v>144</v>
      </c>
      <c r="AB179" s="55">
        <f>AA179-(0.5*(IF(C179="B",IF((E179*$G$302/113)&gt;36,36,(E179*$G$302/113)),IF(C179="W",IF((E179*$G$303/113)&gt;36,36,(E179*$G$302/113)),
IF(C179="R",IF((E179*$G$304/113)&gt;40,40,(E179*$G$304/113)),"??")))))</f>
        <v>135.93982300884954</v>
      </c>
    </row>
    <row r="180" spans="1:28" ht="17" hidden="1" customHeight="1" x14ac:dyDescent="0.25">
      <c r="A180" s="11">
        <v>175</v>
      </c>
      <c r="B180" s="81" t="s">
        <v>334</v>
      </c>
      <c r="C180" s="82" t="s">
        <v>35</v>
      </c>
      <c r="D180" s="82"/>
      <c r="E180" s="49">
        <v>13.7</v>
      </c>
      <c r="F180" s="51">
        <v>15</v>
      </c>
      <c r="G180" s="75">
        <v>8</v>
      </c>
      <c r="H180" s="75">
        <v>8</v>
      </c>
      <c r="I180" s="75">
        <v>8</v>
      </c>
      <c r="J180" s="75">
        <v>8</v>
      </c>
      <c r="K180" s="75">
        <v>8</v>
      </c>
      <c r="L180" s="75">
        <v>8</v>
      </c>
      <c r="M180" s="75">
        <v>8</v>
      </c>
      <c r="N180" s="75">
        <v>8</v>
      </c>
      <c r="O180" s="75">
        <v>8</v>
      </c>
      <c r="P180" s="75">
        <f>SUM(G180:O180)</f>
        <v>72</v>
      </c>
      <c r="Q180" s="75">
        <v>8</v>
      </c>
      <c r="R180" s="75">
        <v>8</v>
      </c>
      <c r="S180" s="75">
        <v>8</v>
      </c>
      <c r="T180" s="75">
        <v>8</v>
      </c>
      <c r="U180" s="75">
        <v>8</v>
      </c>
      <c r="V180" s="75">
        <v>8</v>
      </c>
      <c r="W180" s="75">
        <v>8</v>
      </c>
      <c r="X180" s="75">
        <v>8</v>
      </c>
      <c r="Y180" s="75">
        <v>8</v>
      </c>
      <c r="Z180" s="75">
        <f>SUM(Q180:Y180)</f>
        <v>72</v>
      </c>
      <c r="AA180" s="75">
        <f>P180+Z180</f>
        <v>144</v>
      </c>
      <c r="AB180" s="55">
        <f>AA180-(0.5*(IF(C180="B",IF((E180*$G$302/113)&gt;36,36,(E180*$G$302/113)),IF(C180="W",IF((E180*$G$303/113)&gt;36,36,(E180*$G$302/113)),
IF(C180="R",IF((E180*$G$304/113)&gt;40,40,(E180*$G$304/113)),"??")))))</f>
        <v>135.99823008849557</v>
      </c>
    </row>
    <row r="181" spans="1:28" ht="17" hidden="1" customHeight="1" x14ac:dyDescent="0.25">
      <c r="A181" s="12">
        <v>176</v>
      </c>
      <c r="B181" s="79" t="s">
        <v>163</v>
      </c>
      <c r="C181" s="82" t="s">
        <v>35</v>
      </c>
      <c r="D181" s="80"/>
      <c r="E181" s="49">
        <v>13.7</v>
      </c>
      <c r="F181" s="51">
        <f>IF(C181="B",IF(ROUND(E181*$G$302/113,0)&gt;36,36,ROUND(E181*$G$302/113,0)),IF(C181="W",IF(ROUND(E181*$G$303/113,0)&gt;36,36,ROUND(E181*$G$302/113,0)),
IF(C181="R",IF(ROUND(E181*$G$304/113,0)&gt;40,40,ROUND(E181*$G$304/113,0)),"??")))</f>
        <v>16</v>
      </c>
      <c r="G181" s="75">
        <v>8</v>
      </c>
      <c r="H181" s="75">
        <v>8</v>
      </c>
      <c r="I181" s="75">
        <v>8</v>
      </c>
      <c r="J181" s="75">
        <v>8</v>
      </c>
      <c r="K181" s="75">
        <v>8</v>
      </c>
      <c r="L181" s="75">
        <v>8</v>
      </c>
      <c r="M181" s="75">
        <v>8</v>
      </c>
      <c r="N181" s="75">
        <v>8</v>
      </c>
      <c r="O181" s="75">
        <v>8</v>
      </c>
      <c r="P181" s="75">
        <f>SUM(G181:O181)</f>
        <v>72</v>
      </c>
      <c r="Q181" s="75">
        <v>8</v>
      </c>
      <c r="R181" s="75">
        <v>8</v>
      </c>
      <c r="S181" s="75">
        <v>8</v>
      </c>
      <c r="T181" s="75">
        <v>8</v>
      </c>
      <c r="U181" s="75">
        <v>8</v>
      </c>
      <c r="V181" s="75">
        <v>8</v>
      </c>
      <c r="W181" s="75">
        <v>8</v>
      </c>
      <c r="X181" s="75">
        <v>8</v>
      </c>
      <c r="Y181" s="75">
        <v>8</v>
      </c>
      <c r="Z181" s="75">
        <f>SUM(Q181:Y181)</f>
        <v>72</v>
      </c>
      <c r="AA181" s="75">
        <f>P181+Z181</f>
        <v>144</v>
      </c>
      <c r="AB181" s="55">
        <f>AA181-(0.5*(IF(C181="B",IF((E181*$G$302/113)&gt;36,36,(E181*$G$302/113)),IF(C181="W",IF((E181*$G$303/113)&gt;36,36,(E181*$G$302/113)),
IF(C181="R",IF((E181*$G$304/113)&gt;40,40,(E181*$G$304/113)),"??")))))</f>
        <v>135.99823008849557</v>
      </c>
    </row>
    <row r="182" spans="1:28" ht="17" hidden="1" customHeight="1" x14ac:dyDescent="0.25">
      <c r="A182" s="11">
        <v>177</v>
      </c>
      <c r="B182" s="81" t="s">
        <v>165</v>
      </c>
      <c r="C182" s="82" t="s">
        <v>35</v>
      </c>
      <c r="D182" s="82"/>
      <c r="E182" s="49">
        <v>13.7</v>
      </c>
      <c r="F182" s="51">
        <f>IF(C182="B",IF(ROUND(E182*$G$302/113,0)&gt;36,36,ROUND(E182*$G$302/113,0)),IF(C182="W",IF(ROUND(E182*$G$303/113,0)&gt;36,36,ROUND(E182*$G$302/113,0)),
IF(C182="R",IF(ROUND(E182*$G$304/113,0)&gt;40,40,ROUND(E182*$G$304/113,0)),"??")))</f>
        <v>16</v>
      </c>
      <c r="G182" s="75">
        <v>8</v>
      </c>
      <c r="H182" s="75">
        <v>8</v>
      </c>
      <c r="I182" s="75">
        <v>8</v>
      </c>
      <c r="J182" s="75">
        <v>8</v>
      </c>
      <c r="K182" s="75">
        <v>8</v>
      </c>
      <c r="L182" s="75">
        <v>8</v>
      </c>
      <c r="M182" s="75">
        <v>8</v>
      </c>
      <c r="N182" s="75">
        <v>8</v>
      </c>
      <c r="O182" s="75">
        <v>8</v>
      </c>
      <c r="P182" s="75">
        <f>SUM(G182:O182)</f>
        <v>72</v>
      </c>
      <c r="Q182" s="75">
        <v>8</v>
      </c>
      <c r="R182" s="75">
        <v>8</v>
      </c>
      <c r="S182" s="75">
        <v>8</v>
      </c>
      <c r="T182" s="75">
        <v>8</v>
      </c>
      <c r="U182" s="75">
        <v>8</v>
      </c>
      <c r="V182" s="75">
        <v>8</v>
      </c>
      <c r="W182" s="75">
        <v>8</v>
      </c>
      <c r="X182" s="75">
        <v>8</v>
      </c>
      <c r="Y182" s="75">
        <v>8</v>
      </c>
      <c r="Z182" s="75">
        <f>SUM(Q182:Y182)</f>
        <v>72</v>
      </c>
      <c r="AA182" s="75">
        <f>P182+Z182</f>
        <v>144</v>
      </c>
      <c r="AB182" s="55">
        <f>AA182-(0.5*(IF(C182="B",IF((E182*$G$302/113)&gt;36,36,(E182*$G$302/113)),IF(C182="W",IF((E182*$G$303/113)&gt;36,36,(E182*$G$302/113)),
IF(C182="R",IF((E182*$G$304/113)&gt;40,40,(E182*$G$304/113)),"??")))))</f>
        <v>135.99823008849557</v>
      </c>
    </row>
    <row r="183" spans="1:28" ht="17" hidden="1" customHeight="1" x14ac:dyDescent="0.25">
      <c r="A183" s="12">
        <v>178</v>
      </c>
      <c r="B183" s="81" t="s">
        <v>126</v>
      </c>
      <c r="C183" s="82" t="s">
        <v>35</v>
      </c>
      <c r="D183" s="82"/>
      <c r="E183" s="49">
        <v>13.5</v>
      </c>
      <c r="F183" s="51">
        <f>IF(C183="B",IF(ROUND(E183*$G$302/113,0)&gt;36,36,ROUND(E183*$G$302/113,0)),IF(C183="W",IF(ROUND(E183*$G$303/113,0)&gt;36,36,ROUND(E183*$G$302/113,0)),
IF(C183="R",IF(ROUND(E183*$G$304/113,0)&gt;40,40,ROUND(E183*$G$304/113,0)),"??")))</f>
        <v>16</v>
      </c>
      <c r="G183" s="75">
        <v>8</v>
      </c>
      <c r="H183" s="75">
        <v>8</v>
      </c>
      <c r="I183" s="75">
        <v>8</v>
      </c>
      <c r="J183" s="75">
        <v>8</v>
      </c>
      <c r="K183" s="75">
        <v>8</v>
      </c>
      <c r="L183" s="75">
        <v>8</v>
      </c>
      <c r="M183" s="75">
        <v>8</v>
      </c>
      <c r="N183" s="75">
        <v>8</v>
      </c>
      <c r="O183" s="75">
        <v>8</v>
      </c>
      <c r="P183" s="75">
        <f>SUM(G183:O183)</f>
        <v>72</v>
      </c>
      <c r="Q183" s="75">
        <v>8</v>
      </c>
      <c r="R183" s="75">
        <v>8</v>
      </c>
      <c r="S183" s="75">
        <v>8</v>
      </c>
      <c r="T183" s="75">
        <v>8</v>
      </c>
      <c r="U183" s="75">
        <v>8</v>
      </c>
      <c r="V183" s="75">
        <v>8</v>
      </c>
      <c r="W183" s="75">
        <v>8</v>
      </c>
      <c r="X183" s="75">
        <v>8</v>
      </c>
      <c r="Y183" s="75">
        <v>8</v>
      </c>
      <c r="Z183" s="75">
        <f>SUM(Q183:Y183)</f>
        <v>72</v>
      </c>
      <c r="AA183" s="75">
        <f>P183+Z183</f>
        <v>144</v>
      </c>
      <c r="AB183" s="55">
        <f>AA183-(0.5*(IF(C183="B",IF((E183*$G$302/113)&gt;36,36,(E183*$G$302/113)),IF(C183="W",IF((E183*$G$303/113)&gt;36,36,(E183*$G$302/113)),
IF(C183="R",IF((E183*$G$304/113)&gt;40,40,(E183*$G$304/113)),"??")))))</f>
        <v>136.11504424778761</v>
      </c>
    </row>
    <row r="184" spans="1:28" ht="17" hidden="1" customHeight="1" x14ac:dyDescent="0.25">
      <c r="A184" s="11">
        <v>179</v>
      </c>
      <c r="B184" s="79" t="s">
        <v>276</v>
      </c>
      <c r="C184" s="82" t="s">
        <v>35</v>
      </c>
      <c r="D184" s="80"/>
      <c r="E184" s="49">
        <v>13.4</v>
      </c>
      <c r="F184" s="51">
        <f>IF(C184="B",IF(ROUND(E184*$G$302/113,0)&gt;36,36,ROUND(E184*$G$302/113,0)),IF(C184="W",IF(ROUND(E184*$G$303/113,0)&gt;36,36,ROUND(E184*$G$302/113,0)),
IF(C184="R",IF(ROUND(E184*$G$304/113,0)&gt;40,40,ROUND(E184*$G$304/113,0)),"??")))</f>
        <v>16</v>
      </c>
      <c r="G184" s="75">
        <v>8</v>
      </c>
      <c r="H184" s="75">
        <v>8</v>
      </c>
      <c r="I184" s="75">
        <v>8</v>
      </c>
      <c r="J184" s="75">
        <v>8</v>
      </c>
      <c r="K184" s="75">
        <v>8</v>
      </c>
      <c r="L184" s="75">
        <v>8</v>
      </c>
      <c r="M184" s="75">
        <v>8</v>
      </c>
      <c r="N184" s="75">
        <v>8</v>
      </c>
      <c r="O184" s="75">
        <v>8</v>
      </c>
      <c r="P184" s="75">
        <f>SUM(G184:O184)</f>
        <v>72</v>
      </c>
      <c r="Q184" s="75">
        <v>8</v>
      </c>
      <c r="R184" s="75">
        <v>8</v>
      </c>
      <c r="S184" s="75">
        <v>8</v>
      </c>
      <c r="T184" s="75">
        <v>8</v>
      </c>
      <c r="U184" s="75">
        <v>8</v>
      </c>
      <c r="V184" s="75">
        <v>8</v>
      </c>
      <c r="W184" s="75">
        <v>8</v>
      </c>
      <c r="X184" s="75">
        <v>8</v>
      </c>
      <c r="Y184" s="75">
        <v>8</v>
      </c>
      <c r="Z184" s="75">
        <f>SUM(Q184:Y184)</f>
        <v>72</v>
      </c>
      <c r="AA184" s="75">
        <f>P184+Z184</f>
        <v>144</v>
      </c>
      <c r="AB184" s="55">
        <f>AA184-(0.5*(IF(C184="B",IF((E184*$G$302/113)&gt;36,36,(E184*$G$302/113)),IF(C184="W",IF((E184*$G$303/113)&gt;36,36,(E184*$G$302/113)),
IF(C184="R",IF((E184*$G$304/113)&gt;40,40,(E184*$G$304/113)),"??")))))</f>
        <v>136.17345132743364</v>
      </c>
    </row>
    <row r="185" spans="1:28" ht="17" hidden="1" customHeight="1" x14ac:dyDescent="0.25">
      <c r="A185" s="12">
        <v>180</v>
      </c>
      <c r="B185" s="79" t="s">
        <v>70</v>
      </c>
      <c r="C185" s="82" t="s">
        <v>35</v>
      </c>
      <c r="D185" s="80"/>
      <c r="E185" s="49">
        <v>13.2</v>
      </c>
      <c r="F185" s="51">
        <f>IF(C185="B",IF(ROUND(E185*$G$302/113,0)&gt;36,36,ROUND(E185*$G$302/113,0)),IF(C185="W",IF(ROUND(E185*$G$303/113,0)&gt;36,36,ROUND(E185*$G$302/113,0)),
IF(C185="R",IF(ROUND(E185*$G$304/113,0)&gt;40,40,ROUND(E185*$G$304/113,0)),"??")))</f>
        <v>15</v>
      </c>
      <c r="G185" s="75">
        <v>8</v>
      </c>
      <c r="H185" s="75">
        <v>8</v>
      </c>
      <c r="I185" s="75">
        <v>8</v>
      </c>
      <c r="J185" s="75">
        <v>8</v>
      </c>
      <c r="K185" s="75">
        <v>8</v>
      </c>
      <c r="L185" s="75">
        <v>8</v>
      </c>
      <c r="M185" s="75">
        <v>8</v>
      </c>
      <c r="N185" s="75">
        <v>8</v>
      </c>
      <c r="O185" s="75">
        <v>8</v>
      </c>
      <c r="P185" s="75">
        <f>SUM(G185:O185)</f>
        <v>72</v>
      </c>
      <c r="Q185" s="75">
        <v>8</v>
      </c>
      <c r="R185" s="75">
        <v>8</v>
      </c>
      <c r="S185" s="75">
        <v>8</v>
      </c>
      <c r="T185" s="75">
        <v>8</v>
      </c>
      <c r="U185" s="75">
        <v>8</v>
      </c>
      <c r="V185" s="75">
        <v>8</v>
      </c>
      <c r="W185" s="75">
        <v>8</v>
      </c>
      <c r="X185" s="75">
        <v>8</v>
      </c>
      <c r="Y185" s="75">
        <v>8</v>
      </c>
      <c r="Z185" s="75">
        <f>SUM(Q185:Y185)</f>
        <v>72</v>
      </c>
      <c r="AA185" s="75">
        <f>P185+Z185</f>
        <v>144</v>
      </c>
      <c r="AB185" s="55">
        <f>AA185-(0.5*(IF(C185="B",IF((E185*$G$302/113)&gt;36,36,(E185*$G$302/113)),IF(C185="W",IF((E185*$G$303/113)&gt;36,36,(E185*$G$302/113)),
IF(C185="R",IF((E185*$G$304/113)&gt;40,40,(E185*$G$304/113)),"??")))))</f>
        <v>136.29026548672567</v>
      </c>
    </row>
    <row r="186" spans="1:28" ht="17" hidden="1" customHeight="1" x14ac:dyDescent="0.25">
      <c r="A186" s="11">
        <v>181</v>
      </c>
      <c r="B186" s="81" t="s">
        <v>122</v>
      </c>
      <c r="C186" s="82" t="s">
        <v>35</v>
      </c>
      <c r="D186" s="82"/>
      <c r="E186" s="49">
        <v>13.1</v>
      </c>
      <c r="F186" s="51">
        <f>IF(C186="B",IF(ROUND(E186*$G$302/113,0)&gt;36,36,ROUND(E186*$G$302/113,0)),IF(C186="W",IF(ROUND(E186*$G$303/113,0)&gt;36,36,ROUND(E186*$G$302/113,0)),
IF(C186="R",IF(ROUND(E186*$G$304/113,0)&gt;40,40,ROUND(E186*$G$304/113,0)),"??")))</f>
        <v>15</v>
      </c>
      <c r="G186" s="75">
        <v>8</v>
      </c>
      <c r="H186" s="75">
        <v>8</v>
      </c>
      <c r="I186" s="75">
        <v>8</v>
      </c>
      <c r="J186" s="75">
        <v>8</v>
      </c>
      <c r="K186" s="75">
        <v>8</v>
      </c>
      <c r="L186" s="75">
        <v>8</v>
      </c>
      <c r="M186" s="75">
        <v>8</v>
      </c>
      <c r="N186" s="75">
        <v>8</v>
      </c>
      <c r="O186" s="75">
        <v>8</v>
      </c>
      <c r="P186" s="75">
        <f>SUM(G186:O186)</f>
        <v>72</v>
      </c>
      <c r="Q186" s="75">
        <v>8</v>
      </c>
      <c r="R186" s="75">
        <v>8</v>
      </c>
      <c r="S186" s="75">
        <v>8</v>
      </c>
      <c r="T186" s="75">
        <v>8</v>
      </c>
      <c r="U186" s="75">
        <v>8</v>
      </c>
      <c r="V186" s="75">
        <v>8</v>
      </c>
      <c r="W186" s="75">
        <v>8</v>
      </c>
      <c r="X186" s="75">
        <v>8</v>
      </c>
      <c r="Y186" s="75">
        <v>8</v>
      </c>
      <c r="Z186" s="75">
        <f>SUM(Q186:Y186)</f>
        <v>72</v>
      </c>
      <c r="AA186" s="75">
        <f>P186+Z186</f>
        <v>144</v>
      </c>
      <c r="AB186" s="55">
        <f>AA186-(0.5*(IF(C186="B",IF((E186*$G$302/113)&gt;36,36,(E186*$G$302/113)),IF(C186="W",IF((E186*$G$303/113)&gt;36,36,(E186*$G$302/113)),
IF(C186="R",IF((E186*$G$304/113)&gt;40,40,(E186*$G$304/113)),"??")))))</f>
        <v>136.34867256637168</v>
      </c>
    </row>
    <row r="187" spans="1:28" ht="17" hidden="1" customHeight="1" x14ac:dyDescent="0.25">
      <c r="A187" s="12">
        <v>182</v>
      </c>
      <c r="B187" s="79" t="s">
        <v>210</v>
      </c>
      <c r="C187" s="82" t="s">
        <v>35</v>
      </c>
      <c r="D187" s="80"/>
      <c r="E187" s="49">
        <v>13.1</v>
      </c>
      <c r="F187" s="51">
        <f>IF(C187="B",IF(ROUND(E187*$G$302/113,0)&gt;36,36,ROUND(E187*$G$302/113,0)),IF(C187="W",IF(ROUND(E187*$G$303/113,0)&gt;36,36,ROUND(E187*$G$302/113,0)),
IF(C187="R",IF(ROUND(E187*$G$304/113,0)&gt;40,40,ROUND(E187*$G$304/113,0)),"??")))</f>
        <v>15</v>
      </c>
      <c r="G187" s="75">
        <v>8</v>
      </c>
      <c r="H187" s="75">
        <v>8</v>
      </c>
      <c r="I187" s="75">
        <v>8</v>
      </c>
      <c r="J187" s="75">
        <v>8</v>
      </c>
      <c r="K187" s="75">
        <v>8</v>
      </c>
      <c r="L187" s="75">
        <v>8</v>
      </c>
      <c r="M187" s="75">
        <v>8</v>
      </c>
      <c r="N187" s="75">
        <v>8</v>
      </c>
      <c r="O187" s="75">
        <v>8</v>
      </c>
      <c r="P187" s="75">
        <f>SUM(G187:O187)</f>
        <v>72</v>
      </c>
      <c r="Q187" s="75">
        <v>8</v>
      </c>
      <c r="R187" s="75">
        <v>8</v>
      </c>
      <c r="S187" s="75">
        <v>8</v>
      </c>
      <c r="T187" s="75">
        <v>8</v>
      </c>
      <c r="U187" s="75">
        <v>8</v>
      </c>
      <c r="V187" s="75">
        <v>8</v>
      </c>
      <c r="W187" s="75">
        <v>8</v>
      </c>
      <c r="X187" s="75">
        <v>8</v>
      </c>
      <c r="Y187" s="75">
        <v>8</v>
      </c>
      <c r="Z187" s="75">
        <f>SUM(Q187:Y187)</f>
        <v>72</v>
      </c>
      <c r="AA187" s="75">
        <f>P187+Z187</f>
        <v>144</v>
      </c>
      <c r="AB187" s="55">
        <f>AA187-(0.5*(IF(C187="B",IF((E187*$G$302/113)&gt;36,36,(E187*$G$302/113)),IF(C187="W",IF((E187*$G$303/113)&gt;36,36,(E187*$G$302/113)),
IF(C187="R",IF((E187*$G$304/113)&gt;40,40,(E187*$G$304/113)),"??")))))</f>
        <v>136.34867256637168</v>
      </c>
    </row>
    <row r="188" spans="1:28" ht="17" hidden="1" customHeight="1" x14ac:dyDescent="0.25">
      <c r="A188" s="11">
        <v>183</v>
      </c>
      <c r="B188" s="81" t="s">
        <v>114</v>
      </c>
      <c r="C188" s="82" t="s">
        <v>35</v>
      </c>
      <c r="D188" s="82"/>
      <c r="E188" s="49">
        <v>13</v>
      </c>
      <c r="F188" s="51">
        <f>IF(C188="B",IF(ROUND(E188*$G$302/113,0)&gt;36,36,ROUND(E188*$G$302/113,0)),IF(C188="W",IF(ROUND(E188*$G$303/113,0)&gt;36,36,ROUND(E188*$G$302/113,0)),
IF(C188="R",IF(ROUND(E188*$G$304/113,0)&gt;40,40,ROUND(E188*$G$304/113,0)),"??")))</f>
        <v>15</v>
      </c>
      <c r="G188" s="75">
        <v>8</v>
      </c>
      <c r="H188" s="75">
        <v>8</v>
      </c>
      <c r="I188" s="75">
        <v>8</v>
      </c>
      <c r="J188" s="75">
        <v>8</v>
      </c>
      <c r="K188" s="75">
        <v>8</v>
      </c>
      <c r="L188" s="75">
        <v>8</v>
      </c>
      <c r="M188" s="75">
        <v>8</v>
      </c>
      <c r="N188" s="75">
        <v>8</v>
      </c>
      <c r="O188" s="75">
        <v>8</v>
      </c>
      <c r="P188" s="75">
        <f>SUM(G188:O188)</f>
        <v>72</v>
      </c>
      <c r="Q188" s="75">
        <v>8</v>
      </c>
      <c r="R188" s="75">
        <v>8</v>
      </c>
      <c r="S188" s="75">
        <v>8</v>
      </c>
      <c r="T188" s="75">
        <v>8</v>
      </c>
      <c r="U188" s="75">
        <v>8</v>
      </c>
      <c r="V188" s="75">
        <v>8</v>
      </c>
      <c r="W188" s="75">
        <v>8</v>
      </c>
      <c r="X188" s="75">
        <v>8</v>
      </c>
      <c r="Y188" s="75">
        <v>8</v>
      </c>
      <c r="Z188" s="75">
        <f>SUM(Q188:Y188)</f>
        <v>72</v>
      </c>
      <c r="AA188" s="75">
        <f>P188+Z188</f>
        <v>144</v>
      </c>
      <c r="AB188" s="55">
        <f>AA188-(0.5*(IF(C188="B",IF((E188*$G$302/113)&gt;36,36,(E188*$G$302/113)),IF(C188="W",IF((E188*$G$303/113)&gt;36,36,(E188*$G$302/113)),
IF(C188="R",IF((E188*$G$304/113)&gt;40,40,(E188*$G$304/113)),"??")))))</f>
        <v>136.40707964601771</v>
      </c>
    </row>
    <row r="189" spans="1:28" ht="17" hidden="1" customHeight="1" x14ac:dyDescent="0.25">
      <c r="A189" s="12">
        <v>184</v>
      </c>
      <c r="B189" s="79" t="s">
        <v>184</v>
      </c>
      <c r="C189" s="82" t="s">
        <v>35</v>
      </c>
      <c r="D189" s="80"/>
      <c r="E189" s="49">
        <v>12.8</v>
      </c>
      <c r="F189" s="51">
        <f>IF(C189="B",IF(ROUND(E189*$G$302/113,0)&gt;36,36,ROUND(E189*$G$302/113,0)),IF(C189="W",IF(ROUND(E189*$G$303/113,0)&gt;36,36,ROUND(E189*$G$302/113,0)),
IF(C189="R",IF(ROUND(E189*$G$304/113,0)&gt;40,40,ROUND(E189*$G$304/113,0)),"??")))</f>
        <v>15</v>
      </c>
      <c r="G189" s="75">
        <v>8</v>
      </c>
      <c r="H189" s="75">
        <v>8</v>
      </c>
      <c r="I189" s="75">
        <v>8</v>
      </c>
      <c r="J189" s="75">
        <v>8</v>
      </c>
      <c r="K189" s="75">
        <v>8</v>
      </c>
      <c r="L189" s="75">
        <v>8</v>
      </c>
      <c r="M189" s="75">
        <v>8</v>
      </c>
      <c r="N189" s="75">
        <v>8</v>
      </c>
      <c r="O189" s="75">
        <v>8</v>
      </c>
      <c r="P189" s="75">
        <f>SUM(G189:O189)</f>
        <v>72</v>
      </c>
      <c r="Q189" s="75">
        <v>8</v>
      </c>
      <c r="R189" s="75">
        <v>8</v>
      </c>
      <c r="S189" s="75">
        <v>8</v>
      </c>
      <c r="T189" s="75">
        <v>8</v>
      </c>
      <c r="U189" s="75">
        <v>8</v>
      </c>
      <c r="V189" s="75">
        <v>8</v>
      </c>
      <c r="W189" s="75">
        <v>8</v>
      </c>
      <c r="X189" s="75">
        <v>8</v>
      </c>
      <c r="Y189" s="75">
        <v>8</v>
      </c>
      <c r="Z189" s="75">
        <f>SUM(Q189:Y189)</f>
        <v>72</v>
      </c>
      <c r="AA189" s="75">
        <f>P189+Z189</f>
        <v>144</v>
      </c>
      <c r="AB189" s="55">
        <f>AA189-(0.5*(IF(C189="B",IF((E189*$G$302/113)&gt;36,36,(E189*$G$302/113)),IF(C189="W",IF((E189*$G$303/113)&gt;36,36,(E189*$G$302/113)),
IF(C189="R",IF((E189*$G$304/113)&gt;40,40,(E189*$G$304/113)),"??")))))</f>
        <v>136.52389380530974</v>
      </c>
    </row>
    <row r="190" spans="1:28" ht="17" hidden="1" customHeight="1" x14ac:dyDescent="0.25">
      <c r="A190" s="11">
        <v>185</v>
      </c>
      <c r="B190" s="81" t="s">
        <v>252</v>
      </c>
      <c r="C190" s="82" t="s">
        <v>35</v>
      </c>
      <c r="D190" s="82"/>
      <c r="E190" s="49">
        <v>12.7</v>
      </c>
      <c r="F190" s="51">
        <f>IF(C190="B",IF(ROUND(E190*$G$302/113,0)&gt;36,36,ROUND(E190*$G$302/113,0)),IF(C190="W",IF(ROUND(E190*$G$303/113,0)&gt;36,36,ROUND(E190*$G$302/113,0)),
IF(C190="R",IF(ROUND(E190*$G$304/113,0)&gt;40,40,ROUND(E190*$G$304/113,0)),"??")))</f>
        <v>15</v>
      </c>
      <c r="G190" s="75">
        <v>8</v>
      </c>
      <c r="H190" s="75">
        <v>8</v>
      </c>
      <c r="I190" s="75">
        <v>8</v>
      </c>
      <c r="J190" s="75">
        <v>8</v>
      </c>
      <c r="K190" s="75">
        <v>8</v>
      </c>
      <c r="L190" s="75">
        <v>8</v>
      </c>
      <c r="M190" s="75">
        <v>8</v>
      </c>
      <c r="N190" s="75">
        <v>8</v>
      </c>
      <c r="O190" s="75">
        <v>8</v>
      </c>
      <c r="P190" s="75">
        <f>SUM(G190:O190)</f>
        <v>72</v>
      </c>
      <c r="Q190" s="75">
        <v>8</v>
      </c>
      <c r="R190" s="75">
        <v>8</v>
      </c>
      <c r="S190" s="75">
        <v>8</v>
      </c>
      <c r="T190" s="75">
        <v>8</v>
      </c>
      <c r="U190" s="75">
        <v>8</v>
      </c>
      <c r="V190" s="75">
        <v>8</v>
      </c>
      <c r="W190" s="75">
        <v>8</v>
      </c>
      <c r="X190" s="75">
        <v>8</v>
      </c>
      <c r="Y190" s="75">
        <v>8</v>
      </c>
      <c r="Z190" s="75">
        <f>SUM(Q190:Y190)</f>
        <v>72</v>
      </c>
      <c r="AA190" s="75">
        <f>P190+Z190</f>
        <v>144</v>
      </c>
      <c r="AB190" s="55">
        <f>AA190-(0.5*(IF(C190="B",IF((E190*$G$302/113)&gt;36,36,(E190*$G$302/113)),IF(C190="W",IF((E190*$G$303/113)&gt;36,36,(E190*$G$302/113)),
IF(C190="R",IF((E190*$G$304/113)&gt;40,40,(E190*$G$304/113)),"??")))))</f>
        <v>136.58230088495574</v>
      </c>
    </row>
    <row r="191" spans="1:28" ht="17" hidden="1" customHeight="1" x14ac:dyDescent="0.25">
      <c r="A191" s="12">
        <v>186</v>
      </c>
      <c r="B191" s="79" t="s">
        <v>111</v>
      </c>
      <c r="C191" s="82" t="s">
        <v>35</v>
      </c>
      <c r="D191" s="80"/>
      <c r="E191" s="49">
        <v>12.6</v>
      </c>
      <c r="F191" s="51">
        <f>IF(C191="B",IF(ROUND(E191*$G$302/113,0)&gt;36,36,ROUND(E191*$G$302/113,0)),IF(C191="W",IF(ROUND(E191*$G$303/113,0)&gt;36,36,ROUND(E191*$G$302/113,0)),
IF(C191="R",IF(ROUND(E191*$G$304/113,0)&gt;40,40,ROUND(E191*$G$304/113,0)),"??")))</f>
        <v>15</v>
      </c>
      <c r="G191" s="75">
        <v>8</v>
      </c>
      <c r="H191" s="75">
        <v>8</v>
      </c>
      <c r="I191" s="75">
        <v>8</v>
      </c>
      <c r="J191" s="75">
        <v>8</v>
      </c>
      <c r="K191" s="75">
        <v>8</v>
      </c>
      <c r="L191" s="75">
        <v>8</v>
      </c>
      <c r="M191" s="75">
        <v>8</v>
      </c>
      <c r="N191" s="75">
        <v>8</v>
      </c>
      <c r="O191" s="75">
        <v>8</v>
      </c>
      <c r="P191" s="75">
        <f>SUM(G191:O191)</f>
        <v>72</v>
      </c>
      <c r="Q191" s="75">
        <v>8</v>
      </c>
      <c r="R191" s="75">
        <v>8</v>
      </c>
      <c r="S191" s="75">
        <v>8</v>
      </c>
      <c r="T191" s="75">
        <v>8</v>
      </c>
      <c r="U191" s="75">
        <v>8</v>
      </c>
      <c r="V191" s="75">
        <v>8</v>
      </c>
      <c r="W191" s="75">
        <v>8</v>
      </c>
      <c r="X191" s="75">
        <v>8</v>
      </c>
      <c r="Y191" s="75">
        <v>8</v>
      </c>
      <c r="Z191" s="75">
        <f>SUM(Q191:Y191)</f>
        <v>72</v>
      </c>
      <c r="AA191" s="75">
        <f>P191+Z191</f>
        <v>144</v>
      </c>
      <c r="AB191" s="55">
        <f>AA191-(0.5*(IF(C191="B",IF((E191*$G$302/113)&gt;36,36,(E191*$G$302/113)),IF(C191="W",IF((E191*$G$303/113)&gt;36,36,(E191*$G$302/113)),
IF(C191="R",IF((E191*$G$304/113)&gt;40,40,(E191*$G$304/113)),"??")))))</f>
        <v>136.64070796460177</v>
      </c>
    </row>
    <row r="192" spans="1:28" ht="17" hidden="1" customHeight="1" x14ac:dyDescent="0.25">
      <c r="A192" s="11">
        <v>187</v>
      </c>
      <c r="B192" s="79" t="s">
        <v>134</v>
      </c>
      <c r="C192" s="82" t="s">
        <v>35</v>
      </c>
      <c r="D192" s="80"/>
      <c r="E192" s="49">
        <v>12.2</v>
      </c>
      <c r="F192" s="51">
        <f>IF(C192="B",IF(ROUND(E192*$G$302/113,0)&gt;36,36,ROUND(E192*$G$302/113,0)),IF(C192="W",IF(ROUND(E192*$G$303/113,0)&gt;36,36,ROUND(E192*$G$302/113,0)),
IF(C192="R",IF(ROUND(E192*$G$304/113,0)&gt;40,40,ROUND(E192*$G$304/113,0)),"??")))</f>
        <v>14</v>
      </c>
      <c r="G192" s="75">
        <v>8</v>
      </c>
      <c r="H192" s="75">
        <v>8</v>
      </c>
      <c r="I192" s="75">
        <v>8</v>
      </c>
      <c r="J192" s="75">
        <v>8</v>
      </c>
      <c r="K192" s="75">
        <v>8</v>
      </c>
      <c r="L192" s="75">
        <v>8</v>
      </c>
      <c r="M192" s="75">
        <v>8</v>
      </c>
      <c r="N192" s="75">
        <v>8</v>
      </c>
      <c r="O192" s="75">
        <v>8</v>
      </c>
      <c r="P192" s="75">
        <f>SUM(G192:O192)</f>
        <v>72</v>
      </c>
      <c r="Q192" s="75">
        <v>8</v>
      </c>
      <c r="R192" s="75">
        <v>8</v>
      </c>
      <c r="S192" s="75">
        <v>8</v>
      </c>
      <c r="T192" s="75">
        <v>8</v>
      </c>
      <c r="U192" s="75">
        <v>8</v>
      </c>
      <c r="V192" s="75">
        <v>8</v>
      </c>
      <c r="W192" s="75">
        <v>8</v>
      </c>
      <c r="X192" s="75">
        <v>8</v>
      </c>
      <c r="Y192" s="75">
        <v>8</v>
      </c>
      <c r="Z192" s="75">
        <f>SUM(Q192:Y192)</f>
        <v>72</v>
      </c>
      <c r="AA192" s="75">
        <f>P192+Z192</f>
        <v>144</v>
      </c>
      <c r="AB192" s="55">
        <f>AA192-(0.5*(IF(C192="B",IF((E192*$G$302/113)&gt;36,36,(E192*$G$302/113)),IF(C192="W",IF((E192*$G$303/113)&gt;36,36,(E192*$G$302/113)),
IF(C192="R",IF((E192*$G$304/113)&gt;40,40,(E192*$G$304/113)),"??")))))</f>
        <v>136.87433628318584</v>
      </c>
    </row>
    <row r="193" spans="1:28" ht="17" hidden="1" customHeight="1" x14ac:dyDescent="0.25">
      <c r="A193" s="12">
        <v>188</v>
      </c>
      <c r="B193" s="79" t="s">
        <v>235</v>
      </c>
      <c r="C193" s="82" t="s">
        <v>35</v>
      </c>
      <c r="D193" s="80"/>
      <c r="E193" s="49">
        <v>12.1</v>
      </c>
      <c r="F193" s="51">
        <f>IF(C193="B",IF(ROUND(E193*$G$302/113,0)&gt;36,36,ROUND(E193*$G$302/113,0)),IF(C193="W",IF(ROUND(E193*$G$303/113,0)&gt;36,36,ROUND(E193*$G$302/113,0)),
IF(C193="R",IF(ROUND(E193*$G$304/113,0)&gt;40,40,ROUND(E193*$G$304/113,0)),"??")))</f>
        <v>14</v>
      </c>
      <c r="G193" s="75">
        <v>8</v>
      </c>
      <c r="H193" s="75">
        <v>8</v>
      </c>
      <c r="I193" s="75">
        <v>8</v>
      </c>
      <c r="J193" s="75">
        <v>8</v>
      </c>
      <c r="K193" s="75">
        <v>8</v>
      </c>
      <c r="L193" s="75">
        <v>8</v>
      </c>
      <c r="M193" s="75">
        <v>8</v>
      </c>
      <c r="N193" s="75">
        <v>8</v>
      </c>
      <c r="O193" s="75">
        <v>8</v>
      </c>
      <c r="P193" s="75">
        <f>SUM(G193:O193)</f>
        <v>72</v>
      </c>
      <c r="Q193" s="75">
        <v>8</v>
      </c>
      <c r="R193" s="75">
        <v>8</v>
      </c>
      <c r="S193" s="75">
        <v>8</v>
      </c>
      <c r="T193" s="75">
        <v>8</v>
      </c>
      <c r="U193" s="75">
        <v>8</v>
      </c>
      <c r="V193" s="75">
        <v>8</v>
      </c>
      <c r="W193" s="75">
        <v>8</v>
      </c>
      <c r="X193" s="75">
        <v>8</v>
      </c>
      <c r="Y193" s="75">
        <v>8</v>
      </c>
      <c r="Z193" s="75">
        <f>SUM(Q193:Y193)</f>
        <v>72</v>
      </c>
      <c r="AA193" s="75">
        <f>P193+Z193</f>
        <v>144</v>
      </c>
      <c r="AB193" s="55">
        <f>AA193-(0.5*(IF(C193="B",IF((E193*$G$302/113)&gt;36,36,(E193*$G$302/113)),IF(C193="W",IF((E193*$G$303/113)&gt;36,36,(E193*$G$302/113)),
IF(C193="R",IF((E193*$G$304/113)&gt;40,40,(E193*$G$304/113)),"??")))))</f>
        <v>136.93274336283187</v>
      </c>
    </row>
    <row r="194" spans="1:28" ht="17" hidden="1" customHeight="1" x14ac:dyDescent="0.25">
      <c r="A194" s="11">
        <v>189</v>
      </c>
      <c r="B194" s="79" t="s">
        <v>119</v>
      </c>
      <c r="C194" s="82" t="s">
        <v>35</v>
      </c>
      <c r="D194" s="80"/>
      <c r="E194" s="49">
        <v>12.1</v>
      </c>
      <c r="F194" s="51">
        <f>IF(C194="B",IF(ROUND(E194*$G$302/113,0)&gt;36,36,ROUND(E194*$G$302/113,0)),IF(C194="W",IF(ROUND(E194*$G$303/113,0)&gt;36,36,ROUND(E194*$G$302/113,0)),
IF(C194="R",IF(ROUND(E194*$G$304/113,0)&gt;40,40,ROUND(E194*$G$304/113,0)),"??")))</f>
        <v>14</v>
      </c>
      <c r="G194" s="75">
        <v>8</v>
      </c>
      <c r="H194" s="75">
        <v>8</v>
      </c>
      <c r="I194" s="75">
        <v>8</v>
      </c>
      <c r="J194" s="75">
        <v>8</v>
      </c>
      <c r="K194" s="75">
        <v>8</v>
      </c>
      <c r="L194" s="75">
        <v>8</v>
      </c>
      <c r="M194" s="75">
        <v>8</v>
      </c>
      <c r="N194" s="75">
        <v>8</v>
      </c>
      <c r="O194" s="75">
        <v>8</v>
      </c>
      <c r="P194" s="75">
        <f>SUM(G194:O194)</f>
        <v>72</v>
      </c>
      <c r="Q194" s="75">
        <v>8</v>
      </c>
      <c r="R194" s="75">
        <v>8</v>
      </c>
      <c r="S194" s="75">
        <v>8</v>
      </c>
      <c r="T194" s="75">
        <v>8</v>
      </c>
      <c r="U194" s="75">
        <v>8</v>
      </c>
      <c r="V194" s="75">
        <v>8</v>
      </c>
      <c r="W194" s="75">
        <v>8</v>
      </c>
      <c r="X194" s="75">
        <v>8</v>
      </c>
      <c r="Y194" s="75">
        <v>8</v>
      </c>
      <c r="Z194" s="75">
        <f>SUM(Q194:Y194)</f>
        <v>72</v>
      </c>
      <c r="AA194" s="75">
        <f>P194+Z194</f>
        <v>144</v>
      </c>
      <c r="AB194" s="55">
        <f>AA194-(0.5*(IF(C194="B",IF((E194*$G$302/113)&gt;36,36,(E194*$G$302/113)),IF(C194="W",IF((E194*$G$303/113)&gt;36,36,(E194*$G$302/113)),
IF(C194="R",IF((E194*$G$304/113)&gt;40,40,(E194*$G$304/113)),"??")))))</f>
        <v>136.93274336283187</v>
      </c>
    </row>
    <row r="195" spans="1:28" ht="17" hidden="1" customHeight="1" x14ac:dyDescent="0.25">
      <c r="A195" s="12">
        <v>190</v>
      </c>
      <c r="B195" s="81" t="s">
        <v>46</v>
      </c>
      <c r="C195" s="82" t="s">
        <v>35</v>
      </c>
      <c r="D195" s="82"/>
      <c r="E195" s="49">
        <v>12</v>
      </c>
      <c r="F195" s="51">
        <f>IF(C195="B",IF(ROUND(E195*$G$302/113,0)&gt;36,36,ROUND(E195*$G$302/113,0)),IF(C195="W",IF(ROUND(E195*$G$303/113,0)&gt;36,36,ROUND(E195*$G$302/113,0)),
IF(C195="R",IF(ROUND(E195*$G$304/113,0)&gt;40,40,ROUND(E195*$G$304/113,0)),"??")))</f>
        <v>14</v>
      </c>
      <c r="G195" s="75">
        <v>8</v>
      </c>
      <c r="H195" s="75">
        <v>8</v>
      </c>
      <c r="I195" s="75">
        <v>8</v>
      </c>
      <c r="J195" s="75">
        <v>8</v>
      </c>
      <c r="K195" s="75">
        <v>8</v>
      </c>
      <c r="L195" s="75">
        <v>8</v>
      </c>
      <c r="M195" s="75">
        <v>8</v>
      </c>
      <c r="N195" s="75">
        <v>8</v>
      </c>
      <c r="O195" s="75">
        <v>8</v>
      </c>
      <c r="P195" s="75">
        <f>SUM(G195:O195)</f>
        <v>72</v>
      </c>
      <c r="Q195" s="75">
        <v>8</v>
      </c>
      <c r="R195" s="75">
        <v>8</v>
      </c>
      <c r="S195" s="75">
        <v>8</v>
      </c>
      <c r="T195" s="75">
        <v>8</v>
      </c>
      <c r="U195" s="75">
        <v>8</v>
      </c>
      <c r="V195" s="75">
        <v>8</v>
      </c>
      <c r="W195" s="75">
        <v>8</v>
      </c>
      <c r="X195" s="75">
        <v>8</v>
      </c>
      <c r="Y195" s="75">
        <v>8</v>
      </c>
      <c r="Z195" s="75">
        <f>SUM(Q195:Y195)</f>
        <v>72</v>
      </c>
      <c r="AA195" s="75">
        <f>P195+Z195</f>
        <v>144</v>
      </c>
      <c r="AB195" s="55">
        <f>AA195-(0.5*(IF(C195="B",IF((E195*$G$302/113)&gt;36,36,(E195*$G$302/113)),IF(C195="W",IF((E195*$G$303/113)&gt;36,36,(E195*$G$302/113)),
IF(C195="R",IF((E195*$G$304/113)&gt;40,40,(E195*$G$304/113)),"??")))))</f>
        <v>136.99115044247787</v>
      </c>
    </row>
    <row r="196" spans="1:28" ht="17" hidden="1" customHeight="1" x14ac:dyDescent="0.25">
      <c r="A196" s="11">
        <v>191</v>
      </c>
      <c r="B196" s="81" t="s">
        <v>227</v>
      </c>
      <c r="C196" s="82" t="s">
        <v>35</v>
      </c>
      <c r="D196" s="82"/>
      <c r="E196" s="49">
        <v>12</v>
      </c>
      <c r="F196" s="51">
        <f>IF(C196="B",IF(ROUND(E196*$G$302/113,0)&gt;36,36,ROUND(E196*$G$302/113,0)),IF(C196="W",IF(ROUND(E196*$G$303/113,0)&gt;36,36,ROUND(E196*$G$302/113,0)),
IF(C196="R",IF(ROUND(E196*$G$304/113,0)&gt;40,40,ROUND(E196*$G$304/113,0)),"??")))</f>
        <v>14</v>
      </c>
      <c r="G196" s="75">
        <v>8</v>
      </c>
      <c r="H196" s="75">
        <v>8</v>
      </c>
      <c r="I196" s="75">
        <v>8</v>
      </c>
      <c r="J196" s="75">
        <v>8</v>
      </c>
      <c r="K196" s="75">
        <v>8</v>
      </c>
      <c r="L196" s="75">
        <v>8</v>
      </c>
      <c r="M196" s="75">
        <v>8</v>
      </c>
      <c r="N196" s="75">
        <v>8</v>
      </c>
      <c r="O196" s="75">
        <v>8</v>
      </c>
      <c r="P196" s="75">
        <f>SUM(G196:O196)</f>
        <v>72</v>
      </c>
      <c r="Q196" s="75">
        <v>8</v>
      </c>
      <c r="R196" s="75">
        <v>8</v>
      </c>
      <c r="S196" s="75">
        <v>8</v>
      </c>
      <c r="T196" s="75">
        <v>8</v>
      </c>
      <c r="U196" s="75">
        <v>8</v>
      </c>
      <c r="V196" s="75">
        <v>8</v>
      </c>
      <c r="W196" s="75">
        <v>8</v>
      </c>
      <c r="X196" s="75">
        <v>8</v>
      </c>
      <c r="Y196" s="75">
        <v>8</v>
      </c>
      <c r="Z196" s="75">
        <f>SUM(Q196:Y196)</f>
        <v>72</v>
      </c>
      <c r="AA196" s="75">
        <f>P196+Z196</f>
        <v>144</v>
      </c>
      <c r="AB196" s="55">
        <f>AA196-(0.5*(IF(C196="B",IF((E196*$G$302/113)&gt;36,36,(E196*$G$302/113)),IF(C196="W",IF((E196*$G$303/113)&gt;36,36,(E196*$G$302/113)),
IF(C196="R",IF((E196*$G$304/113)&gt;40,40,(E196*$G$304/113)),"??")))))</f>
        <v>136.99115044247787</v>
      </c>
    </row>
    <row r="197" spans="1:28" ht="17" hidden="1" customHeight="1" x14ac:dyDescent="0.25">
      <c r="A197" s="12">
        <v>192</v>
      </c>
      <c r="B197" s="81" t="s">
        <v>143</v>
      </c>
      <c r="C197" s="82" t="s">
        <v>35</v>
      </c>
      <c r="D197" s="82"/>
      <c r="E197" s="49">
        <v>12</v>
      </c>
      <c r="F197" s="51">
        <f>IF(C197="B",IF(ROUND(E197*$G$302/113,0)&gt;36,36,ROUND(E197*$G$302/113,0)),IF(C197="W",IF(ROUND(E197*$G$303/113,0)&gt;36,36,ROUND(E197*$G$302/113,0)),
IF(C197="R",IF(ROUND(E197*$G$304/113,0)&gt;40,40,ROUND(E197*$G$304/113,0)),"??")))</f>
        <v>14</v>
      </c>
      <c r="G197" s="75">
        <v>8</v>
      </c>
      <c r="H197" s="75">
        <v>8</v>
      </c>
      <c r="I197" s="75">
        <v>8</v>
      </c>
      <c r="J197" s="75">
        <v>8</v>
      </c>
      <c r="K197" s="75">
        <v>8</v>
      </c>
      <c r="L197" s="75">
        <v>8</v>
      </c>
      <c r="M197" s="75">
        <v>8</v>
      </c>
      <c r="N197" s="75">
        <v>8</v>
      </c>
      <c r="O197" s="75">
        <v>8</v>
      </c>
      <c r="P197" s="75">
        <f>SUM(G197:O197)</f>
        <v>72</v>
      </c>
      <c r="Q197" s="75">
        <v>8</v>
      </c>
      <c r="R197" s="75">
        <v>8</v>
      </c>
      <c r="S197" s="75">
        <v>8</v>
      </c>
      <c r="T197" s="75">
        <v>8</v>
      </c>
      <c r="U197" s="75">
        <v>8</v>
      </c>
      <c r="V197" s="75">
        <v>8</v>
      </c>
      <c r="W197" s="75">
        <v>8</v>
      </c>
      <c r="X197" s="75">
        <v>8</v>
      </c>
      <c r="Y197" s="75">
        <v>8</v>
      </c>
      <c r="Z197" s="75">
        <f>SUM(Q197:Y197)</f>
        <v>72</v>
      </c>
      <c r="AA197" s="75">
        <f>P197+Z197</f>
        <v>144</v>
      </c>
      <c r="AB197" s="55">
        <f>AA197-(0.5*(IF(C197="B",IF((E197*$G$302/113)&gt;36,36,(E197*$G$302/113)),IF(C197="W",IF((E197*$G$303/113)&gt;36,36,(E197*$G$302/113)),
IF(C197="R",IF((E197*$G$304/113)&gt;40,40,(E197*$G$304/113)),"??")))))</f>
        <v>136.99115044247787</v>
      </c>
    </row>
    <row r="198" spans="1:28" ht="17" hidden="1" customHeight="1" x14ac:dyDescent="0.25">
      <c r="A198" s="11">
        <v>193</v>
      </c>
      <c r="B198" s="81" t="s">
        <v>77</v>
      </c>
      <c r="C198" s="82" t="s">
        <v>35</v>
      </c>
      <c r="D198" s="82"/>
      <c r="E198" s="49">
        <v>12</v>
      </c>
      <c r="F198" s="51">
        <f>IF(C198="B",IF(ROUND(E198*$G$302/113,0)&gt;36,36,ROUND(E198*$G$302/113,0)),IF(C198="W",IF(ROUND(E198*$G$303/113,0)&gt;36,36,ROUND(E198*$G$302/113,0)),
IF(C198="R",IF(ROUND(E198*$G$304/113,0)&gt;40,40,ROUND(E198*$G$304/113,0)),"??")))</f>
        <v>14</v>
      </c>
      <c r="G198" s="75">
        <v>8</v>
      </c>
      <c r="H198" s="75">
        <v>8</v>
      </c>
      <c r="I198" s="75">
        <v>8</v>
      </c>
      <c r="J198" s="75">
        <v>8</v>
      </c>
      <c r="K198" s="75">
        <v>8</v>
      </c>
      <c r="L198" s="75">
        <v>8</v>
      </c>
      <c r="M198" s="75">
        <v>8</v>
      </c>
      <c r="N198" s="75">
        <v>8</v>
      </c>
      <c r="O198" s="75">
        <v>8</v>
      </c>
      <c r="P198" s="75">
        <f>SUM(G198:O198)</f>
        <v>72</v>
      </c>
      <c r="Q198" s="75">
        <v>8</v>
      </c>
      <c r="R198" s="75">
        <v>8</v>
      </c>
      <c r="S198" s="75">
        <v>8</v>
      </c>
      <c r="T198" s="75">
        <v>8</v>
      </c>
      <c r="U198" s="75">
        <v>8</v>
      </c>
      <c r="V198" s="75">
        <v>8</v>
      </c>
      <c r="W198" s="75">
        <v>8</v>
      </c>
      <c r="X198" s="75">
        <v>8</v>
      </c>
      <c r="Y198" s="75">
        <v>8</v>
      </c>
      <c r="Z198" s="75">
        <f>SUM(Q198:Y198)</f>
        <v>72</v>
      </c>
      <c r="AA198" s="75">
        <f>P198+Z198</f>
        <v>144</v>
      </c>
      <c r="AB198" s="55">
        <f>AA198-(0.5*(IF(C198="B",IF((E198*$G$302/113)&gt;36,36,(E198*$G$302/113)),IF(C198="W",IF((E198*$G$303/113)&gt;36,36,(E198*$G$302/113)),
IF(C198="R",IF((E198*$G$304/113)&gt;40,40,(E198*$G$304/113)),"??")))))</f>
        <v>136.99115044247787</v>
      </c>
    </row>
    <row r="199" spans="1:28" ht="17" hidden="1" customHeight="1" x14ac:dyDescent="0.25">
      <c r="A199" s="12">
        <v>194</v>
      </c>
      <c r="B199" s="81" t="s">
        <v>162</v>
      </c>
      <c r="C199" s="82" t="s">
        <v>35</v>
      </c>
      <c r="D199" s="82"/>
      <c r="E199" s="49">
        <v>12</v>
      </c>
      <c r="F199" s="51">
        <f>IF(C199="B",IF(ROUND(E199*$G$302/113,0)&gt;36,36,ROUND(E199*$G$302/113,0)),IF(C199="W",IF(ROUND(E199*$G$303/113,0)&gt;36,36,ROUND(E199*$G$302/113,0)),
IF(C199="R",IF(ROUND(E199*$G$304/113,0)&gt;40,40,ROUND(E199*$G$304/113,0)),"??")))</f>
        <v>14</v>
      </c>
      <c r="G199" s="75">
        <v>8</v>
      </c>
      <c r="H199" s="75">
        <v>8</v>
      </c>
      <c r="I199" s="75">
        <v>8</v>
      </c>
      <c r="J199" s="75">
        <v>8</v>
      </c>
      <c r="K199" s="75">
        <v>8</v>
      </c>
      <c r="L199" s="75">
        <v>8</v>
      </c>
      <c r="M199" s="75">
        <v>8</v>
      </c>
      <c r="N199" s="75">
        <v>8</v>
      </c>
      <c r="O199" s="75">
        <v>8</v>
      </c>
      <c r="P199" s="75">
        <f>SUM(G199:O199)</f>
        <v>72</v>
      </c>
      <c r="Q199" s="75">
        <v>8</v>
      </c>
      <c r="R199" s="75">
        <v>8</v>
      </c>
      <c r="S199" s="75">
        <v>8</v>
      </c>
      <c r="T199" s="75">
        <v>8</v>
      </c>
      <c r="U199" s="75">
        <v>8</v>
      </c>
      <c r="V199" s="75">
        <v>8</v>
      </c>
      <c r="W199" s="75">
        <v>8</v>
      </c>
      <c r="X199" s="75">
        <v>8</v>
      </c>
      <c r="Y199" s="75">
        <v>8</v>
      </c>
      <c r="Z199" s="75">
        <f>SUM(Q199:Y199)</f>
        <v>72</v>
      </c>
      <c r="AA199" s="75">
        <f>P199+Z199</f>
        <v>144</v>
      </c>
      <c r="AB199" s="55">
        <f>AA199-(0.5*(IF(C199="B",IF((E199*$G$302/113)&gt;36,36,(E199*$G$302/113)),IF(C199="W",IF((E199*$G$303/113)&gt;36,36,(E199*$G$302/113)),
IF(C199="R",IF((E199*$G$304/113)&gt;40,40,(E199*$G$304/113)),"??")))))</f>
        <v>136.99115044247787</v>
      </c>
    </row>
    <row r="200" spans="1:28" ht="17" hidden="1" customHeight="1" x14ac:dyDescent="0.25">
      <c r="A200" s="11">
        <v>195</v>
      </c>
      <c r="B200" s="81" t="s">
        <v>191</v>
      </c>
      <c r="C200" s="82" t="s">
        <v>35</v>
      </c>
      <c r="D200" s="82"/>
      <c r="E200" s="49">
        <v>11.9</v>
      </c>
      <c r="F200" s="51">
        <f>IF(C200="B",IF(ROUND(E200*$G$302/113,0)&gt;36,36,ROUND(E200*$G$302/113,0)),IF(C200="W",IF(ROUND(E200*$G$303/113,0)&gt;36,36,ROUND(E200*$G$302/113,0)),
IF(C200="R",IF(ROUND(E200*$G$304/113,0)&gt;40,40,ROUND(E200*$G$304/113,0)),"??")))</f>
        <v>14</v>
      </c>
      <c r="G200" s="75">
        <v>8</v>
      </c>
      <c r="H200" s="75">
        <v>8</v>
      </c>
      <c r="I200" s="75">
        <v>8</v>
      </c>
      <c r="J200" s="75">
        <v>8</v>
      </c>
      <c r="K200" s="75">
        <v>8</v>
      </c>
      <c r="L200" s="75">
        <v>8</v>
      </c>
      <c r="M200" s="75">
        <v>8</v>
      </c>
      <c r="N200" s="75">
        <v>8</v>
      </c>
      <c r="O200" s="75">
        <v>8</v>
      </c>
      <c r="P200" s="75">
        <f>SUM(G200:O200)</f>
        <v>72</v>
      </c>
      <c r="Q200" s="75">
        <v>8</v>
      </c>
      <c r="R200" s="75">
        <v>8</v>
      </c>
      <c r="S200" s="75">
        <v>8</v>
      </c>
      <c r="T200" s="75">
        <v>8</v>
      </c>
      <c r="U200" s="75">
        <v>8</v>
      </c>
      <c r="V200" s="75">
        <v>8</v>
      </c>
      <c r="W200" s="75">
        <v>8</v>
      </c>
      <c r="X200" s="75">
        <v>8</v>
      </c>
      <c r="Y200" s="75">
        <v>8</v>
      </c>
      <c r="Z200" s="75">
        <f>SUM(Q200:Y200)</f>
        <v>72</v>
      </c>
      <c r="AA200" s="75">
        <f>P200+Z200</f>
        <v>144</v>
      </c>
      <c r="AB200" s="55">
        <f>AA200-(0.5*(IF(C200="B",IF((E200*$G$302/113)&gt;36,36,(E200*$G$302/113)),IF(C200="W",IF((E200*$G$303/113)&gt;36,36,(E200*$G$302/113)),
IF(C200="R",IF((E200*$G$304/113)&gt;40,40,(E200*$G$304/113)),"??")))))</f>
        <v>137.04955752212391</v>
      </c>
    </row>
    <row r="201" spans="1:28" ht="17" hidden="1" customHeight="1" x14ac:dyDescent="0.25">
      <c r="A201" s="12">
        <v>196</v>
      </c>
      <c r="B201" s="81" t="s">
        <v>73</v>
      </c>
      <c r="C201" s="80" t="s">
        <v>35</v>
      </c>
      <c r="D201" s="82"/>
      <c r="E201" s="49">
        <v>11.7</v>
      </c>
      <c r="F201" s="51">
        <f>IF(C201="B",IF(ROUND(E201*$G$302/113,0)&gt;36,36,ROUND(E201*$G$302/113,0)),IF(C201="W",IF(ROUND(E201*$G$303/113,0)&gt;36,36,ROUND(E201*$G$302/113,0)),
IF(C201="R",IF(ROUND(E201*$G$304/113,0)&gt;40,40,ROUND(E201*$G$304/113,0)),"??")))</f>
        <v>14</v>
      </c>
      <c r="G201" s="75">
        <v>8</v>
      </c>
      <c r="H201" s="75">
        <v>8</v>
      </c>
      <c r="I201" s="75">
        <v>8</v>
      </c>
      <c r="J201" s="75">
        <v>8</v>
      </c>
      <c r="K201" s="75">
        <v>8</v>
      </c>
      <c r="L201" s="75">
        <v>8</v>
      </c>
      <c r="M201" s="75">
        <v>8</v>
      </c>
      <c r="N201" s="75">
        <v>8</v>
      </c>
      <c r="O201" s="75">
        <v>8</v>
      </c>
      <c r="P201" s="75">
        <f>SUM(G201:O201)</f>
        <v>72</v>
      </c>
      <c r="Q201" s="75">
        <v>8</v>
      </c>
      <c r="R201" s="75">
        <v>8</v>
      </c>
      <c r="S201" s="75">
        <v>8</v>
      </c>
      <c r="T201" s="75">
        <v>8</v>
      </c>
      <c r="U201" s="75">
        <v>8</v>
      </c>
      <c r="V201" s="75">
        <v>8</v>
      </c>
      <c r="W201" s="75">
        <v>8</v>
      </c>
      <c r="X201" s="75">
        <v>8</v>
      </c>
      <c r="Y201" s="75">
        <v>8</v>
      </c>
      <c r="Z201" s="75">
        <f>SUM(Q201:Y201)</f>
        <v>72</v>
      </c>
      <c r="AA201" s="75">
        <f>P201+Z201</f>
        <v>144</v>
      </c>
      <c r="AB201" s="55">
        <f>AA201-(0.5*(IF(C201="B",IF((E201*$G$302/113)&gt;36,36,(E201*$G$302/113)),IF(C201="W",IF((E201*$G$303/113)&gt;36,36,(E201*$G$302/113)),
IF(C201="R",IF((E201*$G$304/113)&gt;40,40,(E201*$G$304/113)),"??")))))</f>
        <v>137.16637168141594</v>
      </c>
    </row>
    <row r="202" spans="1:28" ht="17" hidden="1" customHeight="1" x14ac:dyDescent="0.25">
      <c r="A202" s="11">
        <v>197</v>
      </c>
      <c r="B202" s="79" t="s">
        <v>89</v>
      </c>
      <c r="C202" s="82" t="s">
        <v>35</v>
      </c>
      <c r="D202" s="80"/>
      <c r="E202" s="49">
        <v>11.4</v>
      </c>
      <c r="F202" s="51">
        <f>IF(C202="B",IF(ROUND(E202*$G$302/113,0)&gt;36,36,ROUND(E202*$G$302/113,0)),IF(C202="W",IF(ROUND(E202*$G$303/113,0)&gt;36,36,ROUND(E202*$G$302/113,0)),
IF(C202="R",IF(ROUND(E202*$G$304/113,0)&gt;40,40,ROUND(E202*$G$304/113,0)),"??")))</f>
        <v>13</v>
      </c>
      <c r="G202" s="75">
        <v>8</v>
      </c>
      <c r="H202" s="75">
        <v>8</v>
      </c>
      <c r="I202" s="75">
        <v>8</v>
      </c>
      <c r="J202" s="75">
        <v>8</v>
      </c>
      <c r="K202" s="75">
        <v>8</v>
      </c>
      <c r="L202" s="75">
        <v>8</v>
      </c>
      <c r="M202" s="75">
        <v>8</v>
      </c>
      <c r="N202" s="75">
        <v>8</v>
      </c>
      <c r="O202" s="75">
        <v>8</v>
      </c>
      <c r="P202" s="75">
        <f>SUM(G202:O202)</f>
        <v>72</v>
      </c>
      <c r="Q202" s="75">
        <v>8</v>
      </c>
      <c r="R202" s="75">
        <v>8</v>
      </c>
      <c r="S202" s="75">
        <v>8</v>
      </c>
      <c r="T202" s="75">
        <v>8</v>
      </c>
      <c r="U202" s="75">
        <v>8</v>
      </c>
      <c r="V202" s="75">
        <v>8</v>
      </c>
      <c r="W202" s="75">
        <v>8</v>
      </c>
      <c r="X202" s="75">
        <v>8</v>
      </c>
      <c r="Y202" s="75">
        <v>8</v>
      </c>
      <c r="Z202" s="75">
        <f>SUM(Q202:Y202)</f>
        <v>72</v>
      </c>
      <c r="AA202" s="75">
        <f>P202+Z202</f>
        <v>144</v>
      </c>
      <c r="AB202" s="55">
        <f>AA202-(0.5*(IF(C202="B",IF((E202*$G$302/113)&gt;36,36,(E202*$G$302/113)),IF(C202="W",IF((E202*$G$303/113)&gt;36,36,(E202*$G$302/113)),
IF(C202="R",IF((E202*$G$304/113)&gt;40,40,(E202*$G$304/113)),"??")))))</f>
        <v>137.34159292035397</v>
      </c>
    </row>
    <row r="203" spans="1:28" ht="17" hidden="1" customHeight="1" x14ac:dyDescent="0.25">
      <c r="A203" s="12">
        <v>198</v>
      </c>
      <c r="B203" s="79" t="s">
        <v>74</v>
      </c>
      <c r="C203" s="82" t="s">
        <v>35</v>
      </c>
      <c r="D203" s="80"/>
      <c r="E203" s="49">
        <v>11.3</v>
      </c>
      <c r="F203" s="51">
        <f>IF(C203="B",IF(ROUND(E203*$G$302/113,0)&gt;36,36,ROUND(E203*$G$302/113,0)),IF(C203="W",IF(ROUND(E203*$G$303/113,0)&gt;36,36,ROUND(E203*$G$302/113,0)),
IF(C203="R",IF(ROUND(E203*$G$304/113,0)&gt;40,40,ROUND(E203*$G$304/113,0)),"??")))</f>
        <v>13</v>
      </c>
      <c r="G203" s="75">
        <v>8</v>
      </c>
      <c r="H203" s="75">
        <v>8</v>
      </c>
      <c r="I203" s="75">
        <v>8</v>
      </c>
      <c r="J203" s="75">
        <v>8</v>
      </c>
      <c r="K203" s="75">
        <v>8</v>
      </c>
      <c r="L203" s="75">
        <v>8</v>
      </c>
      <c r="M203" s="75">
        <v>8</v>
      </c>
      <c r="N203" s="75">
        <v>8</v>
      </c>
      <c r="O203" s="75">
        <v>8</v>
      </c>
      <c r="P203" s="75">
        <f>SUM(G203:O203)</f>
        <v>72</v>
      </c>
      <c r="Q203" s="75">
        <v>8</v>
      </c>
      <c r="R203" s="75">
        <v>8</v>
      </c>
      <c r="S203" s="75">
        <v>8</v>
      </c>
      <c r="T203" s="75">
        <v>8</v>
      </c>
      <c r="U203" s="75">
        <v>8</v>
      </c>
      <c r="V203" s="75">
        <v>8</v>
      </c>
      <c r="W203" s="75">
        <v>8</v>
      </c>
      <c r="X203" s="75">
        <v>8</v>
      </c>
      <c r="Y203" s="75">
        <v>8</v>
      </c>
      <c r="Z203" s="75">
        <f>SUM(Q203:Y203)</f>
        <v>72</v>
      </c>
      <c r="AA203" s="75">
        <f>P203+Z203</f>
        <v>144</v>
      </c>
      <c r="AB203" s="55">
        <f>AA203-(0.5*(IF(C203="B",IF((E203*$G$302/113)&gt;36,36,(E203*$G$302/113)),IF(C203="W",IF((E203*$G$303/113)&gt;36,36,(E203*$G$302/113)),
IF(C203="R",IF((E203*$G$304/113)&gt;40,40,(E203*$G$304/113)),"??")))))</f>
        <v>137.4</v>
      </c>
    </row>
    <row r="204" spans="1:28" ht="17" hidden="1" customHeight="1" x14ac:dyDescent="0.25">
      <c r="A204" s="11">
        <v>199</v>
      </c>
      <c r="B204" s="79" t="s">
        <v>81</v>
      </c>
      <c r="C204" s="80" t="s">
        <v>35</v>
      </c>
      <c r="D204" s="80"/>
      <c r="E204" s="49">
        <v>11.2</v>
      </c>
      <c r="F204" s="51">
        <f>IF(C204="B",IF(ROUND(E204*$G$302/113,0)&gt;36,36,ROUND(E204*$G$302/113,0)),IF(C204="W",IF(ROUND(E204*$G$303/113,0)&gt;36,36,ROUND(E204*$G$302/113,0)),
IF(C204="R",IF(ROUND(E204*$G$304/113,0)&gt;40,40,ROUND(E204*$G$304/113,0)),"??")))</f>
        <v>13</v>
      </c>
      <c r="G204" s="75">
        <v>8</v>
      </c>
      <c r="H204" s="75">
        <v>8</v>
      </c>
      <c r="I204" s="75">
        <v>8</v>
      </c>
      <c r="J204" s="75">
        <v>8</v>
      </c>
      <c r="K204" s="75">
        <v>8</v>
      </c>
      <c r="L204" s="75">
        <v>8</v>
      </c>
      <c r="M204" s="75">
        <v>8</v>
      </c>
      <c r="N204" s="75">
        <v>8</v>
      </c>
      <c r="O204" s="75">
        <v>8</v>
      </c>
      <c r="P204" s="75">
        <f>SUM(G204:O204)</f>
        <v>72</v>
      </c>
      <c r="Q204" s="75">
        <v>8</v>
      </c>
      <c r="R204" s="75">
        <v>8</v>
      </c>
      <c r="S204" s="75">
        <v>8</v>
      </c>
      <c r="T204" s="75">
        <v>8</v>
      </c>
      <c r="U204" s="75">
        <v>8</v>
      </c>
      <c r="V204" s="75">
        <v>8</v>
      </c>
      <c r="W204" s="75">
        <v>8</v>
      </c>
      <c r="X204" s="75">
        <v>8</v>
      </c>
      <c r="Y204" s="75">
        <v>8</v>
      </c>
      <c r="Z204" s="75">
        <f>SUM(Q204:Y204)</f>
        <v>72</v>
      </c>
      <c r="AA204" s="75">
        <f>P204+Z204</f>
        <v>144</v>
      </c>
      <c r="AB204" s="55">
        <f>AA204-(0.5*(IF(C204="B",IF((E204*$G$302/113)&gt;36,36,(E204*$G$302/113)),IF(C204="W",IF((E204*$G$303/113)&gt;36,36,(E204*$G$302/113)),
IF(C204="R",IF((E204*$G$304/113)&gt;40,40,(E204*$G$304/113)),"??")))))</f>
        <v>137.45840707964601</v>
      </c>
    </row>
    <row r="205" spans="1:28" ht="17" hidden="1" customHeight="1" x14ac:dyDescent="0.25">
      <c r="A205" s="12">
        <v>200</v>
      </c>
      <c r="B205" s="81" t="s">
        <v>62</v>
      </c>
      <c r="C205" s="82" t="s">
        <v>35</v>
      </c>
      <c r="D205" s="82"/>
      <c r="E205" s="49">
        <v>11.2</v>
      </c>
      <c r="F205" s="51">
        <f>IF(C205="B",IF(ROUND(E205*$G$302/113,0)&gt;36,36,ROUND(E205*$G$302/113,0)),IF(C205="W",IF(ROUND(E205*$G$303/113,0)&gt;36,36,ROUND(E205*$G$302/113,0)),
IF(C205="R",IF(ROUND(E205*$G$304/113,0)&gt;40,40,ROUND(E205*$G$304/113,0)),"??")))</f>
        <v>13</v>
      </c>
      <c r="G205" s="75">
        <v>8</v>
      </c>
      <c r="H205" s="75">
        <v>8</v>
      </c>
      <c r="I205" s="75">
        <v>8</v>
      </c>
      <c r="J205" s="75">
        <v>8</v>
      </c>
      <c r="K205" s="75">
        <v>8</v>
      </c>
      <c r="L205" s="75">
        <v>8</v>
      </c>
      <c r="M205" s="75">
        <v>8</v>
      </c>
      <c r="N205" s="75">
        <v>8</v>
      </c>
      <c r="O205" s="75">
        <v>8</v>
      </c>
      <c r="P205" s="75">
        <f>SUM(G205:O205)</f>
        <v>72</v>
      </c>
      <c r="Q205" s="75">
        <v>8</v>
      </c>
      <c r="R205" s="75">
        <v>8</v>
      </c>
      <c r="S205" s="75">
        <v>8</v>
      </c>
      <c r="T205" s="75">
        <v>8</v>
      </c>
      <c r="U205" s="75">
        <v>8</v>
      </c>
      <c r="V205" s="75">
        <v>8</v>
      </c>
      <c r="W205" s="75">
        <v>8</v>
      </c>
      <c r="X205" s="75">
        <v>8</v>
      </c>
      <c r="Y205" s="75">
        <v>8</v>
      </c>
      <c r="Z205" s="75">
        <f>SUM(Q205:Y205)</f>
        <v>72</v>
      </c>
      <c r="AA205" s="75">
        <f>P205+Z205</f>
        <v>144</v>
      </c>
      <c r="AB205" s="55">
        <f>AA205-(0.5*(IF(C205="B",IF((E205*$G$302/113)&gt;36,36,(E205*$G$302/113)),IF(C205="W",IF((E205*$G$303/113)&gt;36,36,(E205*$G$302/113)),
IF(C205="R",IF((E205*$G$304/113)&gt;40,40,(E205*$G$304/113)),"??")))))</f>
        <v>137.45840707964601</v>
      </c>
    </row>
    <row r="206" spans="1:28" ht="17" hidden="1" customHeight="1" x14ac:dyDescent="0.25">
      <c r="A206" s="11">
        <v>201</v>
      </c>
      <c r="B206" s="81" t="s">
        <v>224</v>
      </c>
      <c r="C206" s="82" t="s">
        <v>35</v>
      </c>
      <c r="D206" s="82"/>
      <c r="E206" s="49">
        <v>11.2</v>
      </c>
      <c r="F206" s="51">
        <f>IF(C206="B",IF(ROUND(E206*$G$302/113,0)&gt;36,36,ROUND(E206*$G$302/113,0)),IF(C206="W",IF(ROUND(E206*$G$303/113,0)&gt;36,36,ROUND(E206*$G$302/113,0)),
IF(C206="R",IF(ROUND(E206*$G$304/113,0)&gt;40,40,ROUND(E206*$G$304/113,0)),"??")))</f>
        <v>13</v>
      </c>
      <c r="G206" s="75">
        <v>8</v>
      </c>
      <c r="H206" s="75">
        <v>8</v>
      </c>
      <c r="I206" s="75">
        <v>8</v>
      </c>
      <c r="J206" s="75">
        <v>8</v>
      </c>
      <c r="K206" s="75">
        <v>8</v>
      </c>
      <c r="L206" s="75">
        <v>8</v>
      </c>
      <c r="M206" s="75">
        <v>8</v>
      </c>
      <c r="N206" s="75">
        <v>8</v>
      </c>
      <c r="O206" s="75">
        <v>8</v>
      </c>
      <c r="P206" s="75">
        <f>SUM(G206:O206)</f>
        <v>72</v>
      </c>
      <c r="Q206" s="75">
        <v>8</v>
      </c>
      <c r="R206" s="75">
        <v>8</v>
      </c>
      <c r="S206" s="75">
        <v>8</v>
      </c>
      <c r="T206" s="75">
        <v>8</v>
      </c>
      <c r="U206" s="75">
        <v>8</v>
      </c>
      <c r="V206" s="75">
        <v>8</v>
      </c>
      <c r="W206" s="75">
        <v>8</v>
      </c>
      <c r="X206" s="75">
        <v>8</v>
      </c>
      <c r="Y206" s="75">
        <v>8</v>
      </c>
      <c r="Z206" s="75">
        <f>SUM(Q206:Y206)</f>
        <v>72</v>
      </c>
      <c r="AA206" s="75">
        <f>P206+Z206</f>
        <v>144</v>
      </c>
      <c r="AB206" s="55">
        <f>AA206-(0.5*(IF(C206="B",IF((E206*$G$302/113)&gt;36,36,(E206*$G$302/113)),IF(C206="W",IF((E206*$G$303/113)&gt;36,36,(E206*$G$302/113)),
IF(C206="R",IF((E206*$G$304/113)&gt;40,40,(E206*$G$304/113)),"??")))))</f>
        <v>137.45840707964601</v>
      </c>
    </row>
    <row r="207" spans="1:28" ht="17" hidden="1" customHeight="1" x14ac:dyDescent="0.25">
      <c r="A207" s="12">
        <v>202</v>
      </c>
      <c r="B207" s="81" t="s">
        <v>92</v>
      </c>
      <c r="C207" s="82" t="s">
        <v>35</v>
      </c>
      <c r="D207" s="82"/>
      <c r="E207" s="49">
        <v>11</v>
      </c>
      <c r="F207" s="51">
        <f>IF(C207="B",IF(ROUND(E207*$G$302/113,0)&gt;36,36,ROUND(E207*$G$302/113,0)),IF(C207="W",IF(ROUND(E207*$G$303/113,0)&gt;36,36,ROUND(E207*$G$302/113,0)),
IF(C207="R",IF(ROUND(E207*$G$304/113,0)&gt;40,40,ROUND(E207*$G$304/113,0)),"??")))</f>
        <v>13</v>
      </c>
      <c r="G207" s="75">
        <v>8</v>
      </c>
      <c r="H207" s="75">
        <v>8</v>
      </c>
      <c r="I207" s="75">
        <v>8</v>
      </c>
      <c r="J207" s="75">
        <v>8</v>
      </c>
      <c r="K207" s="75">
        <v>8</v>
      </c>
      <c r="L207" s="75">
        <v>8</v>
      </c>
      <c r="M207" s="75">
        <v>8</v>
      </c>
      <c r="N207" s="75">
        <v>8</v>
      </c>
      <c r="O207" s="75">
        <v>8</v>
      </c>
      <c r="P207" s="75">
        <f>SUM(G207:O207)</f>
        <v>72</v>
      </c>
      <c r="Q207" s="75">
        <v>8</v>
      </c>
      <c r="R207" s="75">
        <v>8</v>
      </c>
      <c r="S207" s="75">
        <v>8</v>
      </c>
      <c r="T207" s="75">
        <v>8</v>
      </c>
      <c r="U207" s="75">
        <v>8</v>
      </c>
      <c r="V207" s="75">
        <v>8</v>
      </c>
      <c r="W207" s="75">
        <v>8</v>
      </c>
      <c r="X207" s="75">
        <v>8</v>
      </c>
      <c r="Y207" s="75">
        <v>8</v>
      </c>
      <c r="Z207" s="75">
        <f>SUM(Q207:Y207)</f>
        <v>72</v>
      </c>
      <c r="AA207" s="75">
        <f>P207+Z207</f>
        <v>144</v>
      </c>
      <c r="AB207" s="55">
        <f>AA207-(0.5*(IF(C207="B",IF((E207*$G$302/113)&gt;36,36,(E207*$G$302/113)),IF(C207="W",IF((E207*$G$303/113)&gt;36,36,(E207*$G$302/113)),
IF(C207="R",IF((E207*$G$304/113)&gt;40,40,(E207*$G$304/113)),"??")))))</f>
        <v>137.57522123893804</v>
      </c>
    </row>
    <row r="208" spans="1:28" ht="17" hidden="1" customHeight="1" x14ac:dyDescent="0.25">
      <c r="A208" s="11">
        <v>203</v>
      </c>
      <c r="B208" s="79" t="s">
        <v>213</v>
      </c>
      <c r="C208" s="82" t="s">
        <v>35</v>
      </c>
      <c r="D208" s="80"/>
      <c r="E208" s="49">
        <v>10.8</v>
      </c>
      <c r="F208" s="51">
        <f>IF(C208="B",IF(ROUND(E208*$G$302/113,0)&gt;36,36,ROUND(E208*$G$302/113,0)),IF(C208="W",IF(ROUND(E208*$G$303/113,0)&gt;36,36,ROUND(E208*$G$302/113,0)),
IF(C208="R",IF(ROUND(E208*$G$304/113,0)&gt;40,40,ROUND(E208*$G$304/113,0)),"??")))</f>
        <v>13</v>
      </c>
      <c r="G208" s="75">
        <v>8</v>
      </c>
      <c r="H208" s="75">
        <v>8</v>
      </c>
      <c r="I208" s="75">
        <v>8</v>
      </c>
      <c r="J208" s="75">
        <v>8</v>
      </c>
      <c r="K208" s="75">
        <v>8</v>
      </c>
      <c r="L208" s="75">
        <v>8</v>
      </c>
      <c r="M208" s="75">
        <v>8</v>
      </c>
      <c r="N208" s="75">
        <v>8</v>
      </c>
      <c r="O208" s="75">
        <v>8</v>
      </c>
      <c r="P208" s="75">
        <f>SUM(G208:O208)</f>
        <v>72</v>
      </c>
      <c r="Q208" s="75">
        <v>8</v>
      </c>
      <c r="R208" s="75">
        <v>8</v>
      </c>
      <c r="S208" s="75">
        <v>8</v>
      </c>
      <c r="T208" s="75">
        <v>8</v>
      </c>
      <c r="U208" s="75">
        <v>8</v>
      </c>
      <c r="V208" s="75">
        <v>8</v>
      </c>
      <c r="W208" s="75">
        <v>8</v>
      </c>
      <c r="X208" s="75">
        <v>8</v>
      </c>
      <c r="Y208" s="75">
        <v>8</v>
      </c>
      <c r="Z208" s="75">
        <f>SUM(Q208:Y208)</f>
        <v>72</v>
      </c>
      <c r="AA208" s="75">
        <f>P208+Z208</f>
        <v>144</v>
      </c>
      <c r="AB208" s="55">
        <f>AA208-(0.5*(IF(C208="B",IF((E208*$G$302/113)&gt;36,36,(E208*$G$302/113)),IF(C208="W",IF((E208*$G$303/113)&gt;36,36,(E208*$G$302/113)),
IF(C208="R",IF((E208*$G$304/113)&gt;40,40,(E208*$G$304/113)),"??")))))</f>
        <v>137.69203539823008</v>
      </c>
    </row>
    <row r="209" spans="1:28" ht="17" hidden="1" customHeight="1" x14ac:dyDescent="0.25">
      <c r="A209" s="12">
        <v>204</v>
      </c>
      <c r="B209" s="79" t="s">
        <v>54</v>
      </c>
      <c r="C209" s="82" t="s">
        <v>35</v>
      </c>
      <c r="D209" s="80"/>
      <c r="E209" s="49">
        <v>10.7</v>
      </c>
      <c r="F209" s="51">
        <f>IF(C209="B",IF(ROUND(E209*$G$302/113,0)&gt;36,36,ROUND(E209*$G$302/113,0)),IF(C209="W",IF(ROUND(E209*$G$303/113,0)&gt;36,36,ROUND(E209*$G$302/113,0)),
IF(C209="R",IF(ROUND(E209*$G$304/113,0)&gt;40,40,ROUND(E209*$G$304/113,0)),"??")))</f>
        <v>12</v>
      </c>
      <c r="G209" s="75">
        <v>8</v>
      </c>
      <c r="H209" s="75">
        <v>8</v>
      </c>
      <c r="I209" s="75">
        <v>8</v>
      </c>
      <c r="J209" s="75">
        <v>8</v>
      </c>
      <c r="K209" s="75">
        <v>8</v>
      </c>
      <c r="L209" s="75">
        <v>8</v>
      </c>
      <c r="M209" s="75">
        <v>8</v>
      </c>
      <c r="N209" s="75">
        <v>8</v>
      </c>
      <c r="O209" s="75">
        <v>8</v>
      </c>
      <c r="P209" s="75">
        <f>SUM(G209:O209)</f>
        <v>72</v>
      </c>
      <c r="Q209" s="75">
        <v>8</v>
      </c>
      <c r="R209" s="75">
        <v>8</v>
      </c>
      <c r="S209" s="75">
        <v>8</v>
      </c>
      <c r="T209" s="75">
        <v>8</v>
      </c>
      <c r="U209" s="75">
        <v>8</v>
      </c>
      <c r="V209" s="75">
        <v>8</v>
      </c>
      <c r="W209" s="75">
        <v>8</v>
      </c>
      <c r="X209" s="75">
        <v>8</v>
      </c>
      <c r="Y209" s="75">
        <v>8</v>
      </c>
      <c r="Z209" s="75">
        <f>SUM(Q209:Y209)</f>
        <v>72</v>
      </c>
      <c r="AA209" s="75">
        <f>P209+Z209</f>
        <v>144</v>
      </c>
      <c r="AB209" s="55">
        <f>AA209-(0.5*(IF(C209="B",IF((E209*$G$302/113)&gt;36,36,(E209*$G$302/113)),IF(C209="W",IF((E209*$G$303/113)&gt;36,36,(E209*$G$302/113)),
IF(C209="R",IF((E209*$G$304/113)&gt;40,40,(E209*$G$304/113)),"??")))))</f>
        <v>137.75044247787611</v>
      </c>
    </row>
    <row r="210" spans="1:28" ht="17" hidden="1" customHeight="1" x14ac:dyDescent="0.25">
      <c r="A210" s="11">
        <v>205</v>
      </c>
      <c r="B210" s="81" t="s">
        <v>96</v>
      </c>
      <c r="C210" s="82" t="s">
        <v>35</v>
      </c>
      <c r="D210" s="82"/>
      <c r="E210" s="49">
        <v>10.6</v>
      </c>
      <c r="F210" s="51">
        <f>IF(C210="B",IF(ROUND(E210*$G$302/113,0)&gt;36,36,ROUND(E210*$G$302/113,0)),IF(C210="W",IF(ROUND(E210*$G$303/113,0)&gt;36,36,ROUND(E210*$G$302/113,0)),
IF(C210="R",IF(ROUND(E210*$G$304/113,0)&gt;40,40,ROUND(E210*$G$304/113,0)),"??")))</f>
        <v>12</v>
      </c>
      <c r="G210" s="75">
        <v>8</v>
      </c>
      <c r="H210" s="75">
        <v>8</v>
      </c>
      <c r="I210" s="75">
        <v>8</v>
      </c>
      <c r="J210" s="75">
        <v>8</v>
      </c>
      <c r="K210" s="75">
        <v>8</v>
      </c>
      <c r="L210" s="75">
        <v>8</v>
      </c>
      <c r="M210" s="75">
        <v>8</v>
      </c>
      <c r="N210" s="75">
        <v>8</v>
      </c>
      <c r="O210" s="75">
        <v>8</v>
      </c>
      <c r="P210" s="75">
        <f>SUM(G210:O210)</f>
        <v>72</v>
      </c>
      <c r="Q210" s="75">
        <v>8</v>
      </c>
      <c r="R210" s="75">
        <v>8</v>
      </c>
      <c r="S210" s="75">
        <v>8</v>
      </c>
      <c r="T210" s="75">
        <v>8</v>
      </c>
      <c r="U210" s="75">
        <v>8</v>
      </c>
      <c r="V210" s="75">
        <v>8</v>
      </c>
      <c r="W210" s="75">
        <v>8</v>
      </c>
      <c r="X210" s="75">
        <v>8</v>
      </c>
      <c r="Y210" s="75">
        <v>8</v>
      </c>
      <c r="Z210" s="75">
        <f>SUM(Q210:Y210)</f>
        <v>72</v>
      </c>
      <c r="AA210" s="75">
        <f>P210+Z210</f>
        <v>144</v>
      </c>
      <c r="AB210" s="55">
        <f>AA210-(0.5*(IF(C210="B",IF((E210*$G$302/113)&gt;36,36,(E210*$G$302/113)),IF(C210="W",IF((E210*$G$303/113)&gt;36,36,(E210*$G$302/113)),
IF(C210="R",IF((E210*$G$304/113)&gt;40,40,(E210*$G$304/113)),"??")))))</f>
        <v>137.80884955752214</v>
      </c>
    </row>
    <row r="211" spans="1:28" ht="17" hidden="1" customHeight="1" x14ac:dyDescent="0.25">
      <c r="A211" s="12">
        <v>206</v>
      </c>
      <c r="B211" s="79" t="s">
        <v>87</v>
      </c>
      <c r="C211" s="82" t="s">
        <v>35</v>
      </c>
      <c r="D211" s="80"/>
      <c r="E211" s="49">
        <v>10.3</v>
      </c>
      <c r="F211" s="51">
        <f>IF(C211="B",IF(ROUND(E211*$G$302/113,0)&gt;36,36,ROUND(E211*$G$302/113,0)),IF(C211="W",IF(ROUND(E211*$G$303/113,0)&gt;36,36,ROUND(E211*$G$302/113,0)),
IF(C211="R",IF(ROUND(E211*$G$304/113,0)&gt;40,40,ROUND(E211*$G$304/113,0)),"??")))</f>
        <v>12</v>
      </c>
      <c r="G211" s="75">
        <v>8</v>
      </c>
      <c r="H211" s="75">
        <v>8</v>
      </c>
      <c r="I211" s="75">
        <v>8</v>
      </c>
      <c r="J211" s="75">
        <v>8</v>
      </c>
      <c r="K211" s="75">
        <v>8</v>
      </c>
      <c r="L211" s="75">
        <v>8</v>
      </c>
      <c r="M211" s="75">
        <v>8</v>
      </c>
      <c r="N211" s="75">
        <v>8</v>
      </c>
      <c r="O211" s="75">
        <v>8</v>
      </c>
      <c r="P211" s="75">
        <f>SUM(G211:O211)</f>
        <v>72</v>
      </c>
      <c r="Q211" s="75">
        <v>8</v>
      </c>
      <c r="R211" s="75">
        <v>8</v>
      </c>
      <c r="S211" s="75">
        <v>8</v>
      </c>
      <c r="T211" s="75">
        <v>8</v>
      </c>
      <c r="U211" s="75">
        <v>8</v>
      </c>
      <c r="V211" s="75">
        <v>8</v>
      </c>
      <c r="W211" s="75">
        <v>8</v>
      </c>
      <c r="X211" s="75">
        <v>8</v>
      </c>
      <c r="Y211" s="75">
        <v>8</v>
      </c>
      <c r="Z211" s="75">
        <f>SUM(Q211:Y211)</f>
        <v>72</v>
      </c>
      <c r="AA211" s="75">
        <f>P211+Z211</f>
        <v>144</v>
      </c>
      <c r="AB211" s="55">
        <f>AA211-(0.5*(IF(C211="B",IF((E211*$G$302/113)&gt;36,36,(E211*$G$302/113)),IF(C211="W",IF((E211*$G$303/113)&gt;36,36,(E211*$G$302/113)),
IF(C211="R",IF((E211*$G$304/113)&gt;40,40,(E211*$G$304/113)),"??")))))</f>
        <v>137.98407079646017</v>
      </c>
    </row>
    <row r="212" spans="1:28" ht="17" hidden="1" customHeight="1" x14ac:dyDescent="0.25">
      <c r="A212" s="11">
        <v>207</v>
      </c>
      <c r="B212" s="79" t="s">
        <v>205</v>
      </c>
      <c r="C212" s="82" t="s">
        <v>35</v>
      </c>
      <c r="D212" s="80"/>
      <c r="E212" s="49">
        <v>10.3</v>
      </c>
      <c r="F212" s="51">
        <f>IF(C212="B",IF(ROUND(E212*$G$302/113,0)&gt;36,36,ROUND(E212*$G$302/113,0)),IF(C212="W",IF(ROUND(E212*$G$303/113,0)&gt;36,36,ROUND(E212*$G$302/113,0)),
IF(C212="R",IF(ROUND(E212*$G$304/113,0)&gt;40,40,ROUND(E212*$G$304/113,0)),"??")))</f>
        <v>12</v>
      </c>
      <c r="G212" s="75">
        <v>8</v>
      </c>
      <c r="H212" s="75">
        <v>8</v>
      </c>
      <c r="I212" s="75">
        <v>8</v>
      </c>
      <c r="J212" s="75">
        <v>8</v>
      </c>
      <c r="K212" s="75">
        <v>8</v>
      </c>
      <c r="L212" s="75">
        <v>8</v>
      </c>
      <c r="M212" s="75">
        <v>8</v>
      </c>
      <c r="N212" s="75">
        <v>8</v>
      </c>
      <c r="O212" s="75">
        <v>8</v>
      </c>
      <c r="P212" s="75">
        <f>SUM(G212:O212)</f>
        <v>72</v>
      </c>
      <c r="Q212" s="75">
        <v>8</v>
      </c>
      <c r="R212" s="75">
        <v>8</v>
      </c>
      <c r="S212" s="75">
        <v>8</v>
      </c>
      <c r="T212" s="75">
        <v>8</v>
      </c>
      <c r="U212" s="75">
        <v>8</v>
      </c>
      <c r="V212" s="75">
        <v>8</v>
      </c>
      <c r="W212" s="75">
        <v>8</v>
      </c>
      <c r="X212" s="75">
        <v>8</v>
      </c>
      <c r="Y212" s="75">
        <v>8</v>
      </c>
      <c r="Z212" s="75">
        <f>SUM(Q212:Y212)</f>
        <v>72</v>
      </c>
      <c r="AA212" s="75">
        <f>P212+Z212</f>
        <v>144</v>
      </c>
      <c r="AB212" s="55">
        <f>AA212-(0.5*(IF(C212="B",IF((E212*$G$302/113)&gt;36,36,(E212*$G$302/113)),IF(C212="W",IF((E212*$G$303/113)&gt;36,36,(E212*$G$302/113)),
IF(C212="R",IF((E212*$G$304/113)&gt;40,40,(E212*$G$304/113)),"??")))))</f>
        <v>137.98407079646017</v>
      </c>
    </row>
    <row r="213" spans="1:28" ht="17" hidden="1" customHeight="1" x14ac:dyDescent="0.25">
      <c r="A213" s="12">
        <v>208</v>
      </c>
      <c r="B213" s="79" t="s">
        <v>78</v>
      </c>
      <c r="C213" s="82" t="s">
        <v>35</v>
      </c>
      <c r="D213" s="80"/>
      <c r="E213" s="49">
        <v>10.199999999999999</v>
      </c>
      <c r="F213" s="51">
        <f>IF(C213="B",IF(ROUND(E213*$G$302/113,0)&gt;36,36,ROUND(E213*$G$302/113,0)),IF(C213="W",IF(ROUND(E213*$G$303/113,0)&gt;36,36,ROUND(E213*$G$302/113,0)),
IF(C213="R",IF(ROUND(E213*$G$304/113,0)&gt;40,40,ROUND(E213*$G$304/113,0)),"??")))</f>
        <v>12</v>
      </c>
      <c r="G213" s="75">
        <v>8</v>
      </c>
      <c r="H213" s="75">
        <v>8</v>
      </c>
      <c r="I213" s="75">
        <v>8</v>
      </c>
      <c r="J213" s="75">
        <v>8</v>
      </c>
      <c r="K213" s="75">
        <v>8</v>
      </c>
      <c r="L213" s="75">
        <v>8</v>
      </c>
      <c r="M213" s="75">
        <v>8</v>
      </c>
      <c r="N213" s="75">
        <v>8</v>
      </c>
      <c r="O213" s="75">
        <v>8</v>
      </c>
      <c r="P213" s="75">
        <f>SUM(G213:O213)</f>
        <v>72</v>
      </c>
      <c r="Q213" s="75">
        <v>8</v>
      </c>
      <c r="R213" s="75">
        <v>8</v>
      </c>
      <c r="S213" s="75">
        <v>8</v>
      </c>
      <c r="T213" s="75">
        <v>8</v>
      </c>
      <c r="U213" s="75">
        <v>8</v>
      </c>
      <c r="V213" s="75">
        <v>8</v>
      </c>
      <c r="W213" s="75">
        <v>8</v>
      </c>
      <c r="X213" s="75">
        <v>8</v>
      </c>
      <c r="Y213" s="75">
        <v>8</v>
      </c>
      <c r="Z213" s="75">
        <f>SUM(Q213:Y213)</f>
        <v>72</v>
      </c>
      <c r="AA213" s="75">
        <f>P213+Z213</f>
        <v>144</v>
      </c>
      <c r="AB213" s="55">
        <f>AA213-(0.5*(IF(C213="B",IF((E213*$G$302/113)&gt;36,36,(E213*$G$302/113)),IF(C213="W",IF((E213*$G$303/113)&gt;36,36,(E213*$G$302/113)),
IF(C213="R",IF((E213*$G$304/113)&gt;40,40,(E213*$G$304/113)),"??")))))</f>
        <v>138.0424778761062</v>
      </c>
    </row>
    <row r="214" spans="1:28" ht="17" hidden="1" customHeight="1" x14ac:dyDescent="0.25">
      <c r="A214" s="11">
        <v>209</v>
      </c>
      <c r="B214" s="79" t="s">
        <v>239</v>
      </c>
      <c r="C214" s="82" t="s">
        <v>35</v>
      </c>
      <c r="D214" s="80"/>
      <c r="E214" s="49">
        <v>10</v>
      </c>
      <c r="F214" s="51">
        <f>IF(C214="B",IF(ROUND(E214*$G$302/113,0)&gt;36,36,ROUND(E214*$G$302/113,0)),IF(C214="W",IF(ROUND(E214*$G$303/113,0)&gt;36,36,ROUND(E214*$G$302/113,0)),
IF(C214="R",IF(ROUND(E214*$G$304/113,0)&gt;40,40,ROUND(E214*$G$304/113,0)),"??")))</f>
        <v>12</v>
      </c>
      <c r="G214" s="75">
        <v>8</v>
      </c>
      <c r="H214" s="75">
        <v>8</v>
      </c>
      <c r="I214" s="75">
        <v>8</v>
      </c>
      <c r="J214" s="75">
        <v>8</v>
      </c>
      <c r="K214" s="75">
        <v>8</v>
      </c>
      <c r="L214" s="75">
        <v>8</v>
      </c>
      <c r="M214" s="75">
        <v>8</v>
      </c>
      <c r="N214" s="75">
        <v>8</v>
      </c>
      <c r="O214" s="75">
        <v>8</v>
      </c>
      <c r="P214" s="75">
        <f>SUM(G214:O214)</f>
        <v>72</v>
      </c>
      <c r="Q214" s="75">
        <v>8</v>
      </c>
      <c r="R214" s="75">
        <v>8</v>
      </c>
      <c r="S214" s="75">
        <v>8</v>
      </c>
      <c r="T214" s="75">
        <v>8</v>
      </c>
      <c r="U214" s="75">
        <v>8</v>
      </c>
      <c r="V214" s="75">
        <v>8</v>
      </c>
      <c r="W214" s="75">
        <v>8</v>
      </c>
      <c r="X214" s="75">
        <v>8</v>
      </c>
      <c r="Y214" s="75">
        <v>8</v>
      </c>
      <c r="Z214" s="75">
        <f>SUM(Q214:Y214)</f>
        <v>72</v>
      </c>
      <c r="AA214" s="75">
        <f>P214+Z214</f>
        <v>144</v>
      </c>
      <c r="AB214" s="55">
        <f>AA214-(0.5*(IF(C214="B",IF((E214*$G$302/113)&gt;36,36,(E214*$G$302/113)),IF(C214="W",IF((E214*$G$303/113)&gt;36,36,(E214*$G$302/113)),
IF(C214="R",IF((E214*$G$304/113)&gt;40,40,(E214*$G$304/113)),"??")))))</f>
        <v>138.15929203539824</v>
      </c>
    </row>
    <row r="215" spans="1:28" ht="17" hidden="1" customHeight="1" x14ac:dyDescent="0.25">
      <c r="A215" s="12">
        <v>210</v>
      </c>
      <c r="B215" s="79" t="s">
        <v>251</v>
      </c>
      <c r="C215" s="82" t="s">
        <v>35</v>
      </c>
      <c r="D215" s="80"/>
      <c r="E215" s="49">
        <v>9.6</v>
      </c>
      <c r="F215" s="51">
        <f>IF(C215="B",IF(ROUND(E215*$G$302/113,0)&gt;36,36,ROUND(E215*$G$302/113,0)),IF(C215="W",IF(ROUND(E215*$G$303/113,0)&gt;36,36,ROUND(E215*$G$302/113,0)),
IF(C215="R",IF(ROUND(E215*$G$304/113,0)&gt;40,40,ROUND(E215*$G$304/113,0)),"??")))</f>
        <v>11</v>
      </c>
      <c r="G215" s="75">
        <v>8</v>
      </c>
      <c r="H215" s="75">
        <v>8</v>
      </c>
      <c r="I215" s="75">
        <v>8</v>
      </c>
      <c r="J215" s="75">
        <v>8</v>
      </c>
      <c r="K215" s="75">
        <v>8</v>
      </c>
      <c r="L215" s="75">
        <v>8</v>
      </c>
      <c r="M215" s="75">
        <v>8</v>
      </c>
      <c r="N215" s="75">
        <v>8</v>
      </c>
      <c r="O215" s="75">
        <v>8</v>
      </c>
      <c r="P215" s="75">
        <f>SUM(G215:O215)</f>
        <v>72</v>
      </c>
      <c r="Q215" s="75">
        <v>8</v>
      </c>
      <c r="R215" s="75">
        <v>8</v>
      </c>
      <c r="S215" s="75">
        <v>8</v>
      </c>
      <c r="T215" s="75">
        <v>8</v>
      </c>
      <c r="U215" s="75">
        <v>8</v>
      </c>
      <c r="V215" s="75">
        <v>8</v>
      </c>
      <c r="W215" s="75">
        <v>8</v>
      </c>
      <c r="X215" s="75">
        <v>8</v>
      </c>
      <c r="Y215" s="75">
        <v>8</v>
      </c>
      <c r="Z215" s="75">
        <f>SUM(Q215:Y215)</f>
        <v>72</v>
      </c>
      <c r="AA215" s="75">
        <f>P215+Z215</f>
        <v>144</v>
      </c>
      <c r="AB215" s="55">
        <f>AA215-(0.5*(IF(C215="B",IF((E215*$G$302/113)&gt;36,36,(E215*$G$302/113)),IF(C215="W",IF((E215*$G$303/113)&gt;36,36,(E215*$G$302/113)),
IF(C215="R",IF((E215*$G$304/113)&gt;40,40,(E215*$G$304/113)),"??")))))</f>
        <v>138.3929203539823</v>
      </c>
    </row>
    <row r="216" spans="1:28" ht="17" hidden="1" customHeight="1" x14ac:dyDescent="0.25">
      <c r="A216" s="11">
        <v>211</v>
      </c>
      <c r="B216" s="79" t="s">
        <v>192</v>
      </c>
      <c r="C216" s="82" t="s">
        <v>35</v>
      </c>
      <c r="D216" s="80"/>
      <c r="E216" s="49">
        <v>9.5</v>
      </c>
      <c r="F216" s="51">
        <f>IF(C216="B",IF(ROUND(E216*$G$302/113,0)&gt;36,36,ROUND(E216*$G$302/113,0)),IF(C216="W",IF(ROUND(E216*$G$303/113,0)&gt;36,36,ROUND(E216*$G$302/113,0)),
IF(C216="R",IF(ROUND(E216*$G$304/113,0)&gt;40,40,ROUND(E216*$G$304/113,0)),"??")))</f>
        <v>11</v>
      </c>
      <c r="G216" s="75">
        <v>8</v>
      </c>
      <c r="H216" s="75">
        <v>8</v>
      </c>
      <c r="I216" s="75">
        <v>8</v>
      </c>
      <c r="J216" s="75">
        <v>8</v>
      </c>
      <c r="K216" s="75">
        <v>8</v>
      </c>
      <c r="L216" s="75">
        <v>8</v>
      </c>
      <c r="M216" s="75">
        <v>8</v>
      </c>
      <c r="N216" s="75">
        <v>8</v>
      </c>
      <c r="O216" s="75">
        <v>8</v>
      </c>
      <c r="P216" s="75">
        <f>SUM(G216:O216)</f>
        <v>72</v>
      </c>
      <c r="Q216" s="75">
        <v>8</v>
      </c>
      <c r="R216" s="75">
        <v>8</v>
      </c>
      <c r="S216" s="75">
        <v>8</v>
      </c>
      <c r="T216" s="75">
        <v>8</v>
      </c>
      <c r="U216" s="75">
        <v>8</v>
      </c>
      <c r="V216" s="75">
        <v>8</v>
      </c>
      <c r="W216" s="75">
        <v>8</v>
      </c>
      <c r="X216" s="75">
        <v>8</v>
      </c>
      <c r="Y216" s="75">
        <v>8</v>
      </c>
      <c r="Z216" s="75">
        <f>SUM(Q216:Y216)</f>
        <v>72</v>
      </c>
      <c r="AA216" s="75">
        <f>P216+Z216</f>
        <v>144</v>
      </c>
      <c r="AB216" s="55">
        <f>AA216-(0.5*(IF(C216="B",IF((E216*$G$302/113)&gt;36,36,(E216*$G$302/113)),IF(C216="W",IF((E216*$G$303/113)&gt;36,36,(E216*$G$302/113)),
IF(C216="R",IF((E216*$G$304/113)&gt;40,40,(E216*$G$304/113)),"??")))))</f>
        <v>138.45132743362831</v>
      </c>
    </row>
    <row r="217" spans="1:28" ht="17" hidden="1" customHeight="1" x14ac:dyDescent="0.25">
      <c r="A217" s="12">
        <v>212</v>
      </c>
      <c r="B217" s="79" t="s">
        <v>197</v>
      </c>
      <c r="C217" s="82" t="s">
        <v>35</v>
      </c>
      <c r="D217" s="80"/>
      <c r="E217" s="49">
        <v>9.5</v>
      </c>
      <c r="F217" s="51">
        <f>IF(C217="B",IF(ROUND(E217*$G$302/113,0)&gt;36,36,ROUND(E217*$G$302/113,0)),IF(C217="W",IF(ROUND(E217*$G$303/113,0)&gt;36,36,ROUND(E217*$G$302/113,0)),
IF(C217="R",IF(ROUND(E217*$G$304/113,0)&gt;40,40,ROUND(E217*$G$304/113,0)),"??")))</f>
        <v>11</v>
      </c>
      <c r="G217" s="75">
        <v>8</v>
      </c>
      <c r="H217" s="75">
        <v>8</v>
      </c>
      <c r="I217" s="75">
        <v>8</v>
      </c>
      <c r="J217" s="75">
        <v>8</v>
      </c>
      <c r="K217" s="75">
        <v>8</v>
      </c>
      <c r="L217" s="75">
        <v>8</v>
      </c>
      <c r="M217" s="75">
        <v>8</v>
      </c>
      <c r="N217" s="75">
        <v>8</v>
      </c>
      <c r="O217" s="75">
        <v>8</v>
      </c>
      <c r="P217" s="75">
        <f>SUM(G217:O217)</f>
        <v>72</v>
      </c>
      <c r="Q217" s="75">
        <v>8</v>
      </c>
      <c r="R217" s="75">
        <v>8</v>
      </c>
      <c r="S217" s="75">
        <v>8</v>
      </c>
      <c r="T217" s="75">
        <v>8</v>
      </c>
      <c r="U217" s="75">
        <v>8</v>
      </c>
      <c r="V217" s="75">
        <v>8</v>
      </c>
      <c r="W217" s="75">
        <v>8</v>
      </c>
      <c r="X217" s="75">
        <v>8</v>
      </c>
      <c r="Y217" s="75">
        <v>8</v>
      </c>
      <c r="Z217" s="75">
        <f>SUM(Q217:Y217)</f>
        <v>72</v>
      </c>
      <c r="AA217" s="75">
        <f>P217+Z217</f>
        <v>144</v>
      </c>
      <c r="AB217" s="55">
        <f>AA217-(0.5*(IF(C217="B",IF((E217*$G$302/113)&gt;36,36,(E217*$G$302/113)),IF(C217="W",IF((E217*$G$303/113)&gt;36,36,(E217*$G$302/113)),
IF(C217="R",IF((E217*$G$304/113)&gt;40,40,(E217*$G$304/113)),"??")))))</f>
        <v>138.45132743362831</v>
      </c>
    </row>
    <row r="218" spans="1:28" ht="17" hidden="1" customHeight="1" x14ac:dyDescent="0.25">
      <c r="A218" s="11">
        <v>213</v>
      </c>
      <c r="B218" s="81" t="s">
        <v>63</v>
      </c>
      <c r="C218" s="80" t="s">
        <v>35</v>
      </c>
      <c r="D218" s="82"/>
      <c r="E218" s="49">
        <v>9.4</v>
      </c>
      <c r="F218" s="51">
        <f>IF(C218="B",IF(ROUND(E218*$G$302/113,0)&gt;36,36,ROUND(E218*$G$302/113,0)),IF(C218="W",IF(ROUND(E218*$G$303/113,0)&gt;36,36,ROUND(E218*$G$302/113,0)),
IF(C218="R",IF(ROUND(E218*$G$304/113,0)&gt;40,40,ROUND(E218*$G$304/113,0)),"??")))</f>
        <v>11</v>
      </c>
      <c r="G218" s="75">
        <v>8</v>
      </c>
      <c r="H218" s="75">
        <v>8</v>
      </c>
      <c r="I218" s="75">
        <v>8</v>
      </c>
      <c r="J218" s="75">
        <v>8</v>
      </c>
      <c r="K218" s="75">
        <v>8</v>
      </c>
      <c r="L218" s="75">
        <v>8</v>
      </c>
      <c r="M218" s="75">
        <v>8</v>
      </c>
      <c r="N218" s="75">
        <v>8</v>
      </c>
      <c r="O218" s="75">
        <v>8</v>
      </c>
      <c r="P218" s="75">
        <f>SUM(G218:O218)</f>
        <v>72</v>
      </c>
      <c r="Q218" s="75">
        <v>8</v>
      </c>
      <c r="R218" s="75">
        <v>8</v>
      </c>
      <c r="S218" s="75">
        <v>8</v>
      </c>
      <c r="T218" s="75">
        <v>8</v>
      </c>
      <c r="U218" s="75">
        <v>8</v>
      </c>
      <c r="V218" s="75">
        <v>8</v>
      </c>
      <c r="W218" s="75">
        <v>8</v>
      </c>
      <c r="X218" s="75">
        <v>8</v>
      </c>
      <c r="Y218" s="75">
        <v>8</v>
      </c>
      <c r="Z218" s="75">
        <f>SUM(Q218:Y218)</f>
        <v>72</v>
      </c>
      <c r="AA218" s="75">
        <f>P218+Z218</f>
        <v>144</v>
      </c>
      <c r="AB218" s="55">
        <f>AA218-(0.5*(IF(C218="B",IF((E218*$G$302/113)&gt;36,36,(E218*$G$302/113)),IF(C218="W",IF((E218*$G$303/113)&gt;36,36,(E218*$G$302/113)),
IF(C218="R",IF((E218*$G$304/113)&gt;40,40,(E218*$G$304/113)),"??")))))</f>
        <v>138.50973451327434</v>
      </c>
    </row>
    <row r="219" spans="1:28" ht="17" hidden="1" customHeight="1" x14ac:dyDescent="0.25">
      <c r="A219" s="12">
        <v>214</v>
      </c>
      <c r="B219" s="79" t="s">
        <v>231</v>
      </c>
      <c r="C219" s="82" t="s">
        <v>35</v>
      </c>
      <c r="D219" s="80"/>
      <c r="E219" s="49">
        <v>9.3000000000000007</v>
      </c>
      <c r="F219" s="51">
        <f>IF(C219="B",IF(ROUND(E219*$G$302/113,0)&gt;36,36,ROUND(E219*$G$302/113,0)),IF(C219="W",IF(ROUND(E219*$G$303/113,0)&gt;36,36,ROUND(E219*$G$302/113,0)),
IF(C219="R",IF(ROUND(E219*$G$304/113,0)&gt;40,40,ROUND(E219*$G$304/113,0)),"??")))</f>
        <v>11</v>
      </c>
      <c r="G219" s="75">
        <v>8</v>
      </c>
      <c r="H219" s="75">
        <v>8</v>
      </c>
      <c r="I219" s="75">
        <v>8</v>
      </c>
      <c r="J219" s="75">
        <v>8</v>
      </c>
      <c r="K219" s="75">
        <v>8</v>
      </c>
      <c r="L219" s="75">
        <v>8</v>
      </c>
      <c r="M219" s="75">
        <v>8</v>
      </c>
      <c r="N219" s="75">
        <v>8</v>
      </c>
      <c r="O219" s="75">
        <v>8</v>
      </c>
      <c r="P219" s="75">
        <f>SUM(G219:O219)</f>
        <v>72</v>
      </c>
      <c r="Q219" s="75">
        <v>8</v>
      </c>
      <c r="R219" s="75">
        <v>8</v>
      </c>
      <c r="S219" s="75">
        <v>8</v>
      </c>
      <c r="T219" s="75">
        <v>8</v>
      </c>
      <c r="U219" s="75">
        <v>8</v>
      </c>
      <c r="V219" s="75">
        <v>8</v>
      </c>
      <c r="W219" s="75">
        <v>8</v>
      </c>
      <c r="X219" s="75">
        <v>8</v>
      </c>
      <c r="Y219" s="75">
        <v>8</v>
      </c>
      <c r="Z219" s="75">
        <f>SUM(Q219:Y219)</f>
        <v>72</v>
      </c>
      <c r="AA219" s="75">
        <f>P219+Z219</f>
        <v>144</v>
      </c>
      <c r="AB219" s="55">
        <f>AA219-(0.5*(IF(C219="B",IF((E219*$G$302/113)&gt;36,36,(E219*$G$302/113)),IF(C219="W",IF((E219*$G$303/113)&gt;36,36,(E219*$G$302/113)),
IF(C219="R",IF((E219*$G$304/113)&gt;40,40,(E219*$G$304/113)),"??")))))</f>
        <v>138.56814159292034</v>
      </c>
    </row>
    <row r="220" spans="1:28" ht="17" hidden="1" customHeight="1" x14ac:dyDescent="0.25">
      <c r="A220" s="11">
        <v>215</v>
      </c>
      <c r="B220" s="81" t="s">
        <v>75</v>
      </c>
      <c r="C220" s="82" t="s">
        <v>35</v>
      </c>
      <c r="D220" s="82"/>
      <c r="E220" s="49">
        <v>9.3000000000000007</v>
      </c>
      <c r="F220" s="51">
        <f>IF(C220="B",IF(ROUND(E220*$G$302/113,0)&gt;36,36,ROUND(E220*$G$302/113,0)),IF(C220="W",IF(ROUND(E220*$G$303/113,0)&gt;36,36,ROUND(E220*$G$302/113,0)),
IF(C220="R",IF(ROUND(E220*$G$304/113,0)&gt;40,40,ROUND(E220*$G$304/113,0)),"??")))</f>
        <v>11</v>
      </c>
      <c r="G220" s="75">
        <v>8</v>
      </c>
      <c r="H220" s="75">
        <v>8</v>
      </c>
      <c r="I220" s="75">
        <v>8</v>
      </c>
      <c r="J220" s="75">
        <v>8</v>
      </c>
      <c r="K220" s="75">
        <v>8</v>
      </c>
      <c r="L220" s="75">
        <v>8</v>
      </c>
      <c r="M220" s="75">
        <v>8</v>
      </c>
      <c r="N220" s="75">
        <v>8</v>
      </c>
      <c r="O220" s="75">
        <v>8</v>
      </c>
      <c r="P220" s="75">
        <f>SUM(G220:O220)</f>
        <v>72</v>
      </c>
      <c r="Q220" s="75">
        <v>8</v>
      </c>
      <c r="R220" s="75">
        <v>8</v>
      </c>
      <c r="S220" s="75">
        <v>8</v>
      </c>
      <c r="T220" s="75">
        <v>8</v>
      </c>
      <c r="U220" s="75">
        <v>8</v>
      </c>
      <c r="V220" s="75">
        <v>8</v>
      </c>
      <c r="W220" s="75">
        <v>8</v>
      </c>
      <c r="X220" s="75">
        <v>8</v>
      </c>
      <c r="Y220" s="75">
        <v>8</v>
      </c>
      <c r="Z220" s="75">
        <f>SUM(Q220:Y220)</f>
        <v>72</v>
      </c>
      <c r="AA220" s="75">
        <f>P220+Z220</f>
        <v>144</v>
      </c>
      <c r="AB220" s="55">
        <f>AA220-(0.5*(IF(C220="B",IF((E220*$G$302/113)&gt;36,36,(E220*$G$302/113)),IF(C220="W",IF((E220*$G$303/113)&gt;36,36,(E220*$G$302/113)),
IF(C220="R",IF((E220*$G$304/113)&gt;40,40,(E220*$G$304/113)),"??")))))</f>
        <v>138.56814159292034</v>
      </c>
    </row>
    <row r="221" spans="1:28" ht="17" hidden="1" customHeight="1" x14ac:dyDescent="0.25">
      <c r="A221" s="12">
        <v>216</v>
      </c>
      <c r="B221" s="79" t="s">
        <v>49</v>
      </c>
      <c r="C221" s="82" t="s">
        <v>35</v>
      </c>
      <c r="D221" s="80"/>
      <c r="E221" s="49">
        <v>9</v>
      </c>
      <c r="F221" s="51">
        <f>IF(C221="B",IF(ROUND(E221*$G$302/113,0)&gt;36,36,ROUND(E221*$G$302/113,0)),IF(C221="W",IF(ROUND(E221*$G$303/113,0)&gt;36,36,ROUND(E221*$G$302/113,0)),
IF(C221="R",IF(ROUND(E221*$G$304/113,0)&gt;40,40,ROUND(E221*$G$304/113,0)),"??")))</f>
        <v>11</v>
      </c>
      <c r="G221" s="75">
        <v>8</v>
      </c>
      <c r="H221" s="75">
        <v>8</v>
      </c>
      <c r="I221" s="75">
        <v>8</v>
      </c>
      <c r="J221" s="75">
        <v>8</v>
      </c>
      <c r="K221" s="75">
        <v>8</v>
      </c>
      <c r="L221" s="75">
        <v>8</v>
      </c>
      <c r="M221" s="75">
        <v>8</v>
      </c>
      <c r="N221" s="75">
        <v>8</v>
      </c>
      <c r="O221" s="75">
        <v>8</v>
      </c>
      <c r="P221" s="75">
        <f>SUM(G221:O221)</f>
        <v>72</v>
      </c>
      <c r="Q221" s="75">
        <v>8</v>
      </c>
      <c r="R221" s="75">
        <v>8</v>
      </c>
      <c r="S221" s="75">
        <v>8</v>
      </c>
      <c r="T221" s="75">
        <v>8</v>
      </c>
      <c r="U221" s="75">
        <v>8</v>
      </c>
      <c r="V221" s="75">
        <v>8</v>
      </c>
      <c r="W221" s="75">
        <v>8</v>
      </c>
      <c r="X221" s="75">
        <v>8</v>
      </c>
      <c r="Y221" s="75">
        <v>8</v>
      </c>
      <c r="Z221" s="75">
        <f>SUM(Q221:Y221)</f>
        <v>72</v>
      </c>
      <c r="AA221" s="75">
        <f>P221+Z221</f>
        <v>144</v>
      </c>
      <c r="AB221" s="55">
        <f>AA221-(0.5*(IF(C221="B",IF((E221*$G$302/113)&gt;36,36,(E221*$G$302/113)),IF(C221="W",IF((E221*$G$303/113)&gt;36,36,(E221*$G$302/113)),
IF(C221="R",IF((E221*$G$304/113)&gt;40,40,(E221*$G$304/113)),"??")))))</f>
        <v>138.74336283185841</v>
      </c>
    </row>
    <row r="222" spans="1:28" ht="17" hidden="1" customHeight="1" x14ac:dyDescent="0.25">
      <c r="A222" s="11">
        <v>217</v>
      </c>
      <c r="B222" s="81" t="s">
        <v>257</v>
      </c>
      <c r="C222" s="82" t="s">
        <v>35</v>
      </c>
      <c r="D222" s="82"/>
      <c r="E222" s="49">
        <v>8.8000000000000007</v>
      </c>
      <c r="F222" s="51">
        <f>IF(C222="B",IF(ROUND(E222*$G$302/113,0)&gt;36,36,ROUND(E222*$G$302/113,0)),IF(C222="W",IF(ROUND(E222*$G$303/113,0)&gt;36,36,ROUND(E222*$G$302/113,0)),
IF(C222="R",IF(ROUND(E222*$G$304/113,0)&gt;40,40,ROUND(E222*$G$304/113,0)),"??")))</f>
        <v>10</v>
      </c>
      <c r="G222" s="75">
        <v>8</v>
      </c>
      <c r="H222" s="75">
        <v>8</v>
      </c>
      <c r="I222" s="75">
        <v>8</v>
      </c>
      <c r="J222" s="75">
        <v>8</v>
      </c>
      <c r="K222" s="75">
        <v>8</v>
      </c>
      <c r="L222" s="75">
        <v>8</v>
      </c>
      <c r="M222" s="75">
        <v>8</v>
      </c>
      <c r="N222" s="75">
        <v>8</v>
      </c>
      <c r="O222" s="75">
        <v>8</v>
      </c>
      <c r="P222" s="75">
        <f>SUM(G222:O222)</f>
        <v>72</v>
      </c>
      <c r="Q222" s="75">
        <v>8</v>
      </c>
      <c r="R222" s="75">
        <v>8</v>
      </c>
      <c r="S222" s="75">
        <v>8</v>
      </c>
      <c r="T222" s="75">
        <v>8</v>
      </c>
      <c r="U222" s="75">
        <v>8</v>
      </c>
      <c r="V222" s="75">
        <v>8</v>
      </c>
      <c r="W222" s="75">
        <v>8</v>
      </c>
      <c r="X222" s="75">
        <v>8</v>
      </c>
      <c r="Y222" s="75">
        <v>8</v>
      </c>
      <c r="Z222" s="75">
        <f>SUM(Q222:Y222)</f>
        <v>72</v>
      </c>
      <c r="AA222" s="75">
        <f>P222+Z222</f>
        <v>144</v>
      </c>
      <c r="AB222" s="55">
        <f>AA222-(0.5*(IF(C222="B",IF((E222*$G$302/113)&gt;36,36,(E222*$G$302/113)),IF(C222="W",IF((E222*$G$303/113)&gt;36,36,(E222*$G$302/113)),
IF(C222="R",IF((E222*$G$304/113)&gt;40,40,(E222*$G$304/113)),"??")))))</f>
        <v>138.86017699115044</v>
      </c>
    </row>
    <row r="223" spans="1:28" ht="17" hidden="1" customHeight="1" x14ac:dyDescent="0.25">
      <c r="A223" s="12">
        <v>218</v>
      </c>
      <c r="B223" s="81" t="s">
        <v>264</v>
      </c>
      <c r="C223" s="82" t="s">
        <v>35</v>
      </c>
      <c r="D223" s="82"/>
      <c r="E223" s="49">
        <v>8.6999999999999993</v>
      </c>
      <c r="F223" s="51">
        <f>IF(C223="B",IF(ROUND(E223*$G$302/113,0)&gt;36,36,ROUND(E223*$G$302/113,0)),IF(C223="W",IF(ROUND(E223*$G$303/113,0)&gt;36,36,ROUND(E223*$G$302/113,0)),
IF(C223="R",IF(ROUND(E223*$G$304/113,0)&gt;40,40,ROUND(E223*$G$304/113,0)),"??")))</f>
        <v>10</v>
      </c>
      <c r="G223" s="75">
        <v>8</v>
      </c>
      <c r="H223" s="75">
        <v>8</v>
      </c>
      <c r="I223" s="75">
        <v>8</v>
      </c>
      <c r="J223" s="75">
        <v>8</v>
      </c>
      <c r="K223" s="75">
        <v>8</v>
      </c>
      <c r="L223" s="75">
        <v>8</v>
      </c>
      <c r="M223" s="75">
        <v>8</v>
      </c>
      <c r="N223" s="75">
        <v>8</v>
      </c>
      <c r="O223" s="75">
        <v>8</v>
      </c>
      <c r="P223" s="75">
        <f>SUM(G223:O223)</f>
        <v>72</v>
      </c>
      <c r="Q223" s="75">
        <v>8</v>
      </c>
      <c r="R223" s="75">
        <v>8</v>
      </c>
      <c r="S223" s="75">
        <v>8</v>
      </c>
      <c r="T223" s="75">
        <v>8</v>
      </c>
      <c r="U223" s="75">
        <v>8</v>
      </c>
      <c r="V223" s="75">
        <v>8</v>
      </c>
      <c r="W223" s="75">
        <v>8</v>
      </c>
      <c r="X223" s="75">
        <v>8</v>
      </c>
      <c r="Y223" s="75">
        <v>8</v>
      </c>
      <c r="Z223" s="75">
        <f>SUM(Q223:Y223)</f>
        <v>72</v>
      </c>
      <c r="AA223" s="75">
        <f>P223+Z223</f>
        <v>144</v>
      </c>
      <c r="AB223" s="55">
        <f>AA223-(0.5*(IF(C223="B",IF((E223*$G$302/113)&gt;36,36,(E223*$G$302/113)),IF(C223="W",IF((E223*$G$303/113)&gt;36,36,(E223*$G$302/113)),
IF(C223="R",IF((E223*$G$304/113)&gt;40,40,(E223*$G$304/113)),"??")))))</f>
        <v>138.91858407079647</v>
      </c>
    </row>
    <row r="224" spans="1:28" ht="17" hidden="1" customHeight="1" x14ac:dyDescent="0.25">
      <c r="A224" s="11">
        <v>219</v>
      </c>
      <c r="B224" s="79" t="s">
        <v>50</v>
      </c>
      <c r="C224" s="82" t="s">
        <v>35</v>
      </c>
      <c r="D224" s="80"/>
      <c r="E224" s="49">
        <v>7.7</v>
      </c>
      <c r="F224" s="51">
        <f>IF(C224="B",IF(ROUND(E224*$G$302/113,0)&gt;36,36,ROUND(E224*$G$302/113,0)),IF(C224="W",IF(ROUND(E224*$G$303/113,0)&gt;36,36,ROUND(E224*$G$302/113,0)),
IF(C224="R",IF(ROUND(E224*$G$304/113,0)&gt;40,40,ROUND(E224*$G$304/113,0)),"??")))</f>
        <v>9</v>
      </c>
      <c r="G224" s="75">
        <v>8</v>
      </c>
      <c r="H224" s="75">
        <v>8</v>
      </c>
      <c r="I224" s="75">
        <v>8</v>
      </c>
      <c r="J224" s="75">
        <v>8</v>
      </c>
      <c r="K224" s="75">
        <v>8</v>
      </c>
      <c r="L224" s="75">
        <v>8</v>
      </c>
      <c r="M224" s="75">
        <v>8</v>
      </c>
      <c r="N224" s="75">
        <v>8</v>
      </c>
      <c r="O224" s="75">
        <v>8</v>
      </c>
      <c r="P224" s="75">
        <f>SUM(G224:O224)</f>
        <v>72</v>
      </c>
      <c r="Q224" s="75">
        <v>8</v>
      </c>
      <c r="R224" s="75">
        <v>8</v>
      </c>
      <c r="S224" s="75">
        <v>8</v>
      </c>
      <c r="T224" s="75">
        <v>8</v>
      </c>
      <c r="U224" s="75">
        <v>8</v>
      </c>
      <c r="V224" s="75">
        <v>8</v>
      </c>
      <c r="W224" s="75">
        <v>8</v>
      </c>
      <c r="X224" s="75">
        <v>8</v>
      </c>
      <c r="Y224" s="75">
        <v>8</v>
      </c>
      <c r="Z224" s="75">
        <f>SUM(Q224:Y224)</f>
        <v>72</v>
      </c>
      <c r="AA224" s="75">
        <f>P224+Z224</f>
        <v>144</v>
      </c>
      <c r="AB224" s="55">
        <f>AA224-(0.5*(IF(C224="B",IF((E224*$G$302/113)&gt;36,36,(E224*$G$302/113)),IF(C224="W",IF((E224*$G$303/113)&gt;36,36,(E224*$G$302/113)),
IF(C224="R",IF((E224*$G$304/113)&gt;40,40,(E224*$G$304/113)),"??")))))</f>
        <v>139.50265486725664</v>
      </c>
    </row>
    <row r="225" spans="1:28" ht="17" hidden="1" customHeight="1" x14ac:dyDescent="0.25">
      <c r="A225" s="12">
        <v>220</v>
      </c>
      <c r="B225" s="81" t="s">
        <v>45</v>
      </c>
      <c r="C225" s="82" t="s">
        <v>35</v>
      </c>
      <c r="D225" s="82"/>
      <c r="E225" s="49">
        <v>7.7</v>
      </c>
      <c r="F225" s="51">
        <f>IF(C225="B",IF(ROUND(E225*$G$302/113,0)&gt;36,36,ROUND(E225*$G$302/113,0)),IF(C225="W",IF(ROUND(E225*$G$303/113,0)&gt;36,36,ROUND(E225*$G$302/113,0)),
IF(C225="R",IF(ROUND(E225*$G$304/113,0)&gt;40,40,ROUND(E225*$G$304/113,0)),"??")))</f>
        <v>9</v>
      </c>
      <c r="G225" s="75">
        <v>8</v>
      </c>
      <c r="H225" s="75">
        <v>8</v>
      </c>
      <c r="I225" s="75">
        <v>8</v>
      </c>
      <c r="J225" s="75">
        <v>8</v>
      </c>
      <c r="K225" s="75">
        <v>8</v>
      </c>
      <c r="L225" s="75">
        <v>8</v>
      </c>
      <c r="M225" s="75">
        <v>8</v>
      </c>
      <c r="N225" s="75">
        <v>8</v>
      </c>
      <c r="O225" s="75">
        <v>8</v>
      </c>
      <c r="P225" s="75">
        <f>SUM(G225:O225)</f>
        <v>72</v>
      </c>
      <c r="Q225" s="75">
        <v>8</v>
      </c>
      <c r="R225" s="75">
        <v>8</v>
      </c>
      <c r="S225" s="75">
        <v>8</v>
      </c>
      <c r="T225" s="75">
        <v>8</v>
      </c>
      <c r="U225" s="75">
        <v>8</v>
      </c>
      <c r="V225" s="75">
        <v>8</v>
      </c>
      <c r="W225" s="75">
        <v>8</v>
      </c>
      <c r="X225" s="75">
        <v>8</v>
      </c>
      <c r="Y225" s="75">
        <v>8</v>
      </c>
      <c r="Z225" s="75">
        <f>SUM(Q225:Y225)</f>
        <v>72</v>
      </c>
      <c r="AA225" s="75">
        <f>P225+Z225</f>
        <v>144</v>
      </c>
      <c r="AB225" s="55">
        <f>AA225-(0.5*(IF(C225="B",IF((E225*$G$302/113)&gt;36,36,(E225*$G$302/113)),IF(C225="W",IF((E225*$G$303/113)&gt;36,36,(E225*$G$302/113)),
IF(C225="R",IF((E225*$G$304/113)&gt;40,40,(E225*$G$304/113)),"??")))))</f>
        <v>139.50265486725664</v>
      </c>
    </row>
    <row r="226" spans="1:28" ht="17" hidden="1" customHeight="1" x14ac:dyDescent="0.25">
      <c r="A226" s="11">
        <v>221</v>
      </c>
      <c r="B226" s="79" t="s">
        <v>152</v>
      </c>
      <c r="C226" s="82" t="s">
        <v>35</v>
      </c>
      <c r="D226" s="80"/>
      <c r="E226" s="49">
        <v>7.7</v>
      </c>
      <c r="F226" s="51">
        <f>IF(C226="B",IF(ROUND(E226*$G$302/113,0)&gt;36,36,ROUND(E226*$G$302/113,0)),IF(C226="W",IF(ROUND(E226*$G$303/113,0)&gt;36,36,ROUND(E226*$G$302/113,0)),
IF(C226="R",IF(ROUND(E226*$G$304/113,0)&gt;40,40,ROUND(E226*$G$304/113,0)),"??")))</f>
        <v>9</v>
      </c>
      <c r="G226" s="75">
        <v>8</v>
      </c>
      <c r="H226" s="75">
        <v>8</v>
      </c>
      <c r="I226" s="75">
        <v>8</v>
      </c>
      <c r="J226" s="75">
        <v>8</v>
      </c>
      <c r="K226" s="75">
        <v>8</v>
      </c>
      <c r="L226" s="75">
        <v>8</v>
      </c>
      <c r="M226" s="75">
        <v>8</v>
      </c>
      <c r="N226" s="75">
        <v>8</v>
      </c>
      <c r="O226" s="75">
        <v>8</v>
      </c>
      <c r="P226" s="75">
        <f>SUM(G226:O226)</f>
        <v>72</v>
      </c>
      <c r="Q226" s="75">
        <v>8</v>
      </c>
      <c r="R226" s="75">
        <v>8</v>
      </c>
      <c r="S226" s="75">
        <v>8</v>
      </c>
      <c r="T226" s="75">
        <v>8</v>
      </c>
      <c r="U226" s="75">
        <v>8</v>
      </c>
      <c r="V226" s="75">
        <v>8</v>
      </c>
      <c r="W226" s="75">
        <v>8</v>
      </c>
      <c r="X226" s="75">
        <v>8</v>
      </c>
      <c r="Y226" s="75">
        <v>8</v>
      </c>
      <c r="Z226" s="75">
        <f>SUM(Q226:Y226)</f>
        <v>72</v>
      </c>
      <c r="AA226" s="75">
        <f>P226+Z226</f>
        <v>144</v>
      </c>
      <c r="AB226" s="55">
        <f>AA226-(0.5*(IF(C226="B",IF((E226*$G$302/113)&gt;36,36,(E226*$G$302/113)),IF(C226="W",IF((E226*$G$303/113)&gt;36,36,(E226*$G$302/113)),
IF(C226="R",IF((E226*$G$304/113)&gt;40,40,(E226*$G$304/113)),"??")))))</f>
        <v>139.50265486725664</v>
      </c>
    </row>
    <row r="227" spans="1:28" ht="17" hidden="1" customHeight="1" x14ac:dyDescent="0.25">
      <c r="A227" s="12">
        <v>222</v>
      </c>
      <c r="B227" s="81" t="s">
        <v>190</v>
      </c>
      <c r="C227" s="82" t="s">
        <v>35</v>
      </c>
      <c r="D227" s="82"/>
      <c r="E227" s="49">
        <v>7.6</v>
      </c>
      <c r="F227" s="51">
        <f>IF(C227="B",IF(ROUND(E227*$G$302/113,0)&gt;36,36,ROUND(E227*$G$302/113,0)),IF(C227="W",IF(ROUND(E227*$G$303/113,0)&gt;36,36,ROUND(E227*$G$302/113,0)),
IF(C227="R",IF(ROUND(E227*$G$304/113,0)&gt;40,40,ROUND(E227*$G$304/113,0)),"??")))</f>
        <v>9</v>
      </c>
      <c r="G227" s="75">
        <v>8</v>
      </c>
      <c r="H227" s="75">
        <v>8</v>
      </c>
      <c r="I227" s="75">
        <v>8</v>
      </c>
      <c r="J227" s="75">
        <v>8</v>
      </c>
      <c r="K227" s="75">
        <v>8</v>
      </c>
      <c r="L227" s="75">
        <v>8</v>
      </c>
      <c r="M227" s="75">
        <v>8</v>
      </c>
      <c r="N227" s="75">
        <v>8</v>
      </c>
      <c r="O227" s="75">
        <v>8</v>
      </c>
      <c r="P227" s="75">
        <f>SUM(G227:O227)</f>
        <v>72</v>
      </c>
      <c r="Q227" s="75">
        <v>8</v>
      </c>
      <c r="R227" s="75">
        <v>8</v>
      </c>
      <c r="S227" s="75">
        <v>8</v>
      </c>
      <c r="T227" s="75">
        <v>8</v>
      </c>
      <c r="U227" s="75">
        <v>8</v>
      </c>
      <c r="V227" s="75">
        <v>8</v>
      </c>
      <c r="W227" s="75">
        <v>8</v>
      </c>
      <c r="X227" s="75">
        <v>8</v>
      </c>
      <c r="Y227" s="75">
        <v>8</v>
      </c>
      <c r="Z227" s="75">
        <f>SUM(Q227:Y227)</f>
        <v>72</v>
      </c>
      <c r="AA227" s="75">
        <f>P227+Z227</f>
        <v>144</v>
      </c>
      <c r="AB227" s="55">
        <f>AA227-(0.5*(IF(C227="B",IF((E227*$G$302/113)&gt;36,36,(E227*$G$302/113)),IF(C227="W",IF((E227*$G$303/113)&gt;36,36,(E227*$G$302/113)),
IF(C227="R",IF((E227*$G$304/113)&gt;40,40,(E227*$G$304/113)),"??")))))</f>
        <v>139.56106194690267</v>
      </c>
    </row>
    <row r="228" spans="1:28" ht="17" hidden="1" customHeight="1" x14ac:dyDescent="0.25">
      <c r="A228" s="11">
        <v>223</v>
      </c>
      <c r="B228" s="81" t="s">
        <v>154</v>
      </c>
      <c r="C228" s="82" t="s">
        <v>35</v>
      </c>
      <c r="D228" s="82"/>
      <c r="E228" s="49">
        <v>7.3</v>
      </c>
      <c r="F228" s="51">
        <f>IF(C228="B",IF(ROUND(E228*$G$302/113,0)&gt;36,36,ROUND(E228*$G$302/113,0)),IF(C228="W",IF(ROUND(E228*$G$303/113,0)&gt;36,36,ROUND(E228*$G$302/113,0)),
IF(C228="R",IF(ROUND(E228*$G$304/113,0)&gt;40,40,ROUND(E228*$G$304/113,0)),"??")))</f>
        <v>9</v>
      </c>
      <c r="G228" s="75">
        <v>8</v>
      </c>
      <c r="H228" s="75">
        <v>8</v>
      </c>
      <c r="I228" s="75">
        <v>8</v>
      </c>
      <c r="J228" s="75">
        <v>8</v>
      </c>
      <c r="K228" s="75">
        <v>8</v>
      </c>
      <c r="L228" s="75">
        <v>8</v>
      </c>
      <c r="M228" s="75">
        <v>8</v>
      </c>
      <c r="N228" s="75">
        <v>8</v>
      </c>
      <c r="O228" s="75">
        <v>8</v>
      </c>
      <c r="P228" s="75">
        <f>SUM(G228:O228)</f>
        <v>72</v>
      </c>
      <c r="Q228" s="75">
        <v>8</v>
      </c>
      <c r="R228" s="75">
        <v>8</v>
      </c>
      <c r="S228" s="75">
        <v>8</v>
      </c>
      <c r="T228" s="75">
        <v>8</v>
      </c>
      <c r="U228" s="75">
        <v>8</v>
      </c>
      <c r="V228" s="75">
        <v>8</v>
      </c>
      <c r="W228" s="75">
        <v>8</v>
      </c>
      <c r="X228" s="75">
        <v>8</v>
      </c>
      <c r="Y228" s="75">
        <v>8</v>
      </c>
      <c r="Z228" s="75">
        <f>SUM(Q228:Y228)</f>
        <v>72</v>
      </c>
      <c r="AA228" s="75">
        <f>P228+Z228</f>
        <v>144</v>
      </c>
      <c r="AB228" s="55">
        <f>AA228-(0.5*(IF(C228="B",IF((E228*$G$302/113)&gt;36,36,(E228*$G$302/113)),IF(C228="W",IF((E228*$G$303/113)&gt;36,36,(E228*$G$302/113)),
IF(C228="R",IF((E228*$G$304/113)&gt;40,40,(E228*$G$304/113)),"??")))))</f>
        <v>139.7362831858407</v>
      </c>
    </row>
    <row r="229" spans="1:28" ht="17" hidden="1" customHeight="1" x14ac:dyDescent="0.25">
      <c r="A229" s="12">
        <v>224</v>
      </c>
      <c r="B229" s="81" t="s">
        <v>260</v>
      </c>
      <c r="C229" s="82" t="s">
        <v>35</v>
      </c>
      <c r="D229" s="82"/>
      <c r="E229" s="49">
        <v>6.2</v>
      </c>
      <c r="F229" s="51">
        <f>IF(C229="B",IF(ROUND(E229*$G$302/113,0)&gt;36,36,ROUND(E229*$G$302/113,0)),IF(C229="W",IF(ROUND(E229*$G$303/113,0)&gt;36,36,ROUND(E229*$G$302/113,0)),
IF(C229="R",IF(ROUND(E229*$G$304/113,0)&gt;40,40,ROUND(E229*$G$304/113,0)),"??")))</f>
        <v>7</v>
      </c>
      <c r="G229" s="75">
        <v>8</v>
      </c>
      <c r="H229" s="75">
        <v>8</v>
      </c>
      <c r="I229" s="75">
        <v>8</v>
      </c>
      <c r="J229" s="75">
        <v>8</v>
      </c>
      <c r="K229" s="75">
        <v>8</v>
      </c>
      <c r="L229" s="75">
        <v>8</v>
      </c>
      <c r="M229" s="75">
        <v>8</v>
      </c>
      <c r="N229" s="75">
        <v>8</v>
      </c>
      <c r="O229" s="75">
        <v>8</v>
      </c>
      <c r="P229" s="75">
        <f>SUM(G229:O229)</f>
        <v>72</v>
      </c>
      <c r="Q229" s="75">
        <v>8</v>
      </c>
      <c r="R229" s="75">
        <v>8</v>
      </c>
      <c r="S229" s="75">
        <v>8</v>
      </c>
      <c r="T229" s="75">
        <v>8</v>
      </c>
      <c r="U229" s="75">
        <v>8</v>
      </c>
      <c r="V229" s="75">
        <v>8</v>
      </c>
      <c r="W229" s="75">
        <v>8</v>
      </c>
      <c r="X229" s="75">
        <v>8</v>
      </c>
      <c r="Y229" s="75">
        <v>8</v>
      </c>
      <c r="Z229" s="75">
        <f>SUM(Q229:Y229)</f>
        <v>72</v>
      </c>
      <c r="AA229" s="75">
        <f>P229+Z229</f>
        <v>144</v>
      </c>
      <c r="AB229" s="55">
        <f>AA229-(0.5*(IF(C229="B",IF((E229*$G$302/113)&gt;36,36,(E229*$G$302/113)),IF(C229="W",IF((E229*$G$303/113)&gt;36,36,(E229*$G$302/113)),
IF(C229="R",IF((E229*$G$304/113)&gt;40,40,(E229*$G$304/113)),"??")))))</f>
        <v>140.3787610619469</v>
      </c>
    </row>
    <row r="230" spans="1:28" ht="17" hidden="1" customHeight="1" x14ac:dyDescent="0.25">
      <c r="A230" s="11">
        <v>225</v>
      </c>
      <c r="B230" s="81" t="s">
        <v>71</v>
      </c>
      <c r="C230" s="82" t="s">
        <v>35</v>
      </c>
      <c r="D230" s="82"/>
      <c r="E230" s="49">
        <v>5.8</v>
      </c>
      <c r="F230" s="51">
        <f>IF(C230="B",IF(ROUND(E230*$G$302/113,0)&gt;36,36,ROUND(E230*$G$302/113,0)),IF(C230="W",IF(ROUND(E230*$G$303/113,0)&gt;36,36,ROUND(E230*$G$302/113,0)),
IF(C230="R",IF(ROUND(E230*$G$304/113,0)&gt;40,40,ROUND(E230*$G$304/113,0)),"??")))</f>
        <v>7</v>
      </c>
      <c r="G230" s="75">
        <v>8</v>
      </c>
      <c r="H230" s="75">
        <v>8</v>
      </c>
      <c r="I230" s="75">
        <v>8</v>
      </c>
      <c r="J230" s="75">
        <v>8</v>
      </c>
      <c r="K230" s="75">
        <v>8</v>
      </c>
      <c r="L230" s="75">
        <v>8</v>
      </c>
      <c r="M230" s="75">
        <v>8</v>
      </c>
      <c r="N230" s="75">
        <v>8</v>
      </c>
      <c r="O230" s="75">
        <v>8</v>
      </c>
      <c r="P230" s="75">
        <f>SUM(G230:O230)</f>
        <v>72</v>
      </c>
      <c r="Q230" s="75">
        <v>8</v>
      </c>
      <c r="R230" s="75">
        <v>8</v>
      </c>
      <c r="S230" s="75">
        <v>8</v>
      </c>
      <c r="T230" s="75">
        <v>8</v>
      </c>
      <c r="U230" s="75">
        <v>8</v>
      </c>
      <c r="V230" s="75">
        <v>8</v>
      </c>
      <c r="W230" s="75">
        <v>8</v>
      </c>
      <c r="X230" s="75">
        <v>8</v>
      </c>
      <c r="Y230" s="75">
        <v>8</v>
      </c>
      <c r="Z230" s="75">
        <f>SUM(Q230:Y230)</f>
        <v>72</v>
      </c>
      <c r="AA230" s="75">
        <f>P230+Z230</f>
        <v>144</v>
      </c>
      <c r="AB230" s="55">
        <f>AA230-(0.5*(IF(C230="B",IF((E230*$G$302/113)&gt;36,36,(E230*$G$302/113)),IF(C230="W",IF((E230*$G$303/113)&gt;36,36,(E230*$G$302/113)),
IF(C230="R",IF((E230*$G$304/113)&gt;40,40,(E230*$G$304/113)),"??")))))</f>
        <v>140.61238938053097</v>
      </c>
    </row>
    <row r="231" spans="1:28" ht="17" hidden="1" customHeight="1" x14ac:dyDescent="0.25">
      <c r="A231" s="12">
        <v>226</v>
      </c>
      <c r="B231" s="79" t="s">
        <v>246</v>
      </c>
      <c r="C231" s="82" t="s">
        <v>35</v>
      </c>
      <c r="D231" s="80"/>
      <c r="E231" s="49">
        <v>4.7</v>
      </c>
      <c r="F231" s="51">
        <f>IF(C231="B",IF(ROUND(E231*$G$302/113,0)&gt;36,36,ROUND(E231*$G$302/113,0)),IF(C231="W",IF(ROUND(E231*$G$303/113,0)&gt;36,36,ROUND(E231*$G$302/113,0)),
IF(C231="R",IF(ROUND(E231*$G$304/113,0)&gt;40,40,ROUND(E231*$G$304/113,0)),"??")))</f>
        <v>5</v>
      </c>
      <c r="G231" s="75">
        <v>8</v>
      </c>
      <c r="H231" s="75">
        <v>8</v>
      </c>
      <c r="I231" s="75">
        <v>8</v>
      </c>
      <c r="J231" s="75">
        <v>8</v>
      </c>
      <c r="K231" s="75">
        <v>8</v>
      </c>
      <c r="L231" s="75">
        <v>8</v>
      </c>
      <c r="M231" s="75">
        <v>8</v>
      </c>
      <c r="N231" s="75">
        <v>8</v>
      </c>
      <c r="O231" s="75">
        <v>8</v>
      </c>
      <c r="P231" s="75">
        <f>SUM(G231:O231)</f>
        <v>72</v>
      </c>
      <c r="Q231" s="75">
        <v>8</v>
      </c>
      <c r="R231" s="75">
        <v>8</v>
      </c>
      <c r="S231" s="75">
        <v>8</v>
      </c>
      <c r="T231" s="75">
        <v>8</v>
      </c>
      <c r="U231" s="75">
        <v>8</v>
      </c>
      <c r="V231" s="75">
        <v>8</v>
      </c>
      <c r="W231" s="75">
        <v>8</v>
      </c>
      <c r="X231" s="75">
        <v>8</v>
      </c>
      <c r="Y231" s="75">
        <v>8</v>
      </c>
      <c r="Z231" s="75">
        <f>SUM(Q231:Y231)</f>
        <v>72</v>
      </c>
      <c r="AA231" s="75">
        <f>P231+Z231</f>
        <v>144</v>
      </c>
      <c r="AB231" s="55">
        <f>AA231-(0.5*(IF(C231="B",IF((E231*$G$302/113)&gt;36,36,(E231*$G$302/113)),IF(C231="W",IF((E231*$G$303/113)&gt;36,36,(E231*$G$302/113)),
IF(C231="R",IF((E231*$G$304/113)&gt;40,40,(E231*$G$304/113)),"??")))))</f>
        <v>141.25486725663717</v>
      </c>
    </row>
    <row r="232" spans="1:28" ht="17" hidden="1" customHeight="1" x14ac:dyDescent="0.25">
      <c r="A232" s="11">
        <v>227</v>
      </c>
      <c r="B232" s="79" t="s">
        <v>133</v>
      </c>
      <c r="C232" s="82" t="s">
        <v>35</v>
      </c>
      <c r="D232" s="80"/>
      <c r="E232" s="49">
        <v>2.1</v>
      </c>
      <c r="F232" s="51">
        <f>IF(C232="B",IF(ROUND(E232*$G$302/113,0)&gt;36,36,ROUND(E232*$G$302/113,0)),IF(C232="W",IF(ROUND(E232*$G$303/113,0)&gt;36,36,ROUND(E232*$G$302/113,0)),
IF(C232="R",IF(ROUND(E232*$G$304/113,0)&gt;40,40,ROUND(E232*$G$304/113,0)),"??")))</f>
        <v>2</v>
      </c>
      <c r="G232" s="75">
        <v>8</v>
      </c>
      <c r="H232" s="75">
        <v>8</v>
      </c>
      <c r="I232" s="75">
        <v>8</v>
      </c>
      <c r="J232" s="75">
        <v>8</v>
      </c>
      <c r="K232" s="75">
        <v>8</v>
      </c>
      <c r="L232" s="75">
        <v>8</v>
      </c>
      <c r="M232" s="75">
        <v>8</v>
      </c>
      <c r="N232" s="75">
        <v>8</v>
      </c>
      <c r="O232" s="75">
        <v>8</v>
      </c>
      <c r="P232" s="75">
        <f>SUM(G232:O232)</f>
        <v>72</v>
      </c>
      <c r="Q232" s="75">
        <v>8</v>
      </c>
      <c r="R232" s="75">
        <v>8</v>
      </c>
      <c r="S232" s="75">
        <v>8</v>
      </c>
      <c r="T232" s="75">
        <v>8</v>
      </c>
      <c r="U232" s="75">
        <v>8</v>
      </c>
      <c r="V232" s="75">
        <v>8</v>
      </c>
      <c r="W232" s="75">
        <v>8</v>
      </c>
      <c r="X232" s="75">
        <v>8</v>
      </c>
      <c r="Y232" s="75">
        <v>8</v>
      </c>
      <c r="Z232" s="75">
        <f>SUM(Q232:Y232)</f>
        <v>72</v>
      </c>
      <c r="AA232" s="75">
        <f>P232+Z232</f>
        <v>144</v>
      </c>
      <c r="AB232" s="55">
        <f>AA232-(0.5*(IF(C232="B",IF((E232*$G$302/113)&gt;36,36,(E232*$G$302/113)),IF(C232="W",IF((E232*$G$303/113)&gt;36,36,(E232*$G$302/113)),
IF(C232="R",IF((E232*$G$304/113)&gt;40,40,(E232*$G$304/113)),"??")))))</f>
        <v>142.77345132743363</v>
      </c>
    </row>
    <row r="233" spans="1:28" ht="17" hidden="1" customHeight="1" x14ac:dyDescent="0.25">
      <c r="A233" s="12">
        <v>228</v>
      </c>
      <c r="B233" s="79" t="s">
        <v>79</v>
      </c>
      <c r="C233" s="82" t="s">
        <v>35</v>
      </c>
      <c r="D233" s="80"/>
      <c r="E233" s="49">
        <v>1.7</v>
      </c>
      <c r="F233" s="51">
        <f>IF(C233="B",IF(ROUND(E233*$G$302/113,0)&gt;36,36,ROUND(E233*$G$302/113,0)),IF(C233="W",IF(ROUND(E233*$G$303/113,0)&gt;36,36,ROUND(E233*$G$302/113,0)),
IF(C233="R",IF(ROUND(E233*$G$304/113,0)&gt;40,40,ROUND(E233*$G$304/113,0)),"??")))</f>
        <v>2</v>
      </c>
      <c r="G233" s="75">
        <v>8</v>
      </c>
      <c r="H233" s="75">
        <v>8</v>
      </c>
      <c r="I233" s="75">
        <v>8</v>
      </c>
      <c r="J233" s="75">
        <v>8</v>
      </c>
      <c r="K233" s="75">
        <v>8</v>
      </c>
      <c r="L233" s="75">
        <v>8</v>
      </c>
      <c r="M233" s="75">
        <v>8</v>
      </c>
      <c r="N233" s="75">
        <v>8</v>
      </c>
      <c r="O233" s="75">
        <v>8</v>
      </c>
      <c r="P233" s="75">
        <f>SUM(G233:O233)</f>
        <v>72</v>
      </c>
      <c r="Q233" s="75">
        <v>8</v>
      </c>
      <c r="R233" s="75">
        <v>8</v>
      </c>
      <c r="S233" s="75">
        <v>8</v>
      </c>
      <c r="T233" s="75">
        <v>8</v>
      </c>
      <c r="U233" s="75">
        <v>8</v>
      </c>
      <c r="V233" s="75">
        <v>8</v>
      </c>
      <c r="W233" s="75">
        <v>8</v>
      </c>
      <c r="X233" s="75">
        <v>8</v>
      </c>
      <c r="Y233" s="75">
        <v>8</v>
      </c>
      <c r="Z233" s="75">
        <f>SUM(Q233:Y233)</f>
        <v>72</v>
      </c>
      <c r="AA233" s="75">
        <f>P233+Z233</f>
        <v>144</v>
      </c>
      <c r="AB233" s="55">
        <f>AA233-(0.5*(IF(C233="B",IF((E233*$G$302/113)&gt;36,36,(E233*$G$302/113)),IF(C233="W",IF((E233*$G$303/113)&gt;36,36,(E233*$G$302/113)),
IF(C233="R",IF((E233*$G$304/113)&gt;40,40,(E233*$G$304/113)),"??")))))</f>
        <v>143.0070796460177</v>
      </c>
    </row>
    <row r="234" spans="1:28" ht="17" hidden="1" customHeight="1" x14ac:dyDescent="0.25">
      <c r="A234" s="11">
        <v>229</v>
      </c>
      <c r="B234" s="79" t="s">
        <v>333</v>
      </c>
      <c r="C234" s="82" t="s">
        <v>35</v>
      </c>
      <c r="D234" s="80"/>
      <c r="E234" s="49"/>
      <c r="F234" s="51">
        <f>IF(C234="B",IF(ROUND(E234*$G$302/113,0)&gt;36,36,ROUND(E234*$G$302/113,0)),IF(C234="W",IF(ROUND(E234*$G$303/113,0)&gt;36,36,ROUND(E234*$G$302/113,0)),
IF(C234="R",IF(ROUND(E234*$G$304/113,0)&gt;40,40,ROUND(E234*$G$304/113,0)),"??")))</f>
        <v>0</v>
      </c>
      <c r="G234" s="75">
        <v>8</v>
      </c>
      <c r="H234" s="75">
        <v>8</v>
      </c>
      <c r="I234" s="75">
        <v>8</v>
      </c>
      <c r="J234" s="75">
        <v>8</v>
      </c>
      <c r="K234" s="75">
        <v>8</v>
      </c>
      <c r="L234" s="75">
        <v>8</v>
      </c>
      <c r="M234" s="75">
        <v>8</v>
      </c>
      <c r="N234" s="75">
        <v>8</v>
      </c>
      <c r="O234" s="75">
        <v>8</v>
      </c>
      <c r="P234" s="75">
        <f>SUM(G234:O234)</f>
        <v>72</v>
      </c>
      <c r="Q234" s="75">
        <v>8</v>
      </c>
      <c r="R234" s="75">
        <v>8</v>
      </c>
      <c r="S234" s="75">
        <v>8</v>
      </c>
      <c r="T234" s="75">
        <v>8</v>
      </c>
      <c r="U234" s="75">
        <v>8</v>
      </c>
      <c r="V234" s="75">
        <v>8</v>
      </c>
      <c r="W234" s="75">
        <v>8</v>
      </c>
      <c r="X234" s="75">
        <v>8</v>
      </c>
      <c r="Y234" s="75">
        <v>8</v>
      </c>
      <c r="Z234" s="75">
        <f>SUM(Q234:Y234)</f>
        <v>72</v>
      </c>
      <c r="AA234" s="75">
        <f>P234+Z234</f>
        <v>144</v>
      </c>
      <c r="AB234" s="55">
        <f>AA234-(0.5*(IF(C234="B",IF((E234*$G$302/113)&gt;36,36,(E234*$G$302/113)),IF(C234="W",IF((E234*$G$303/113)&gt;36,36,(E234*$G$302/113)),
IF(C234="R",IF((E234*$G$304/113)&gt;40,40,(E234*$G$304/113)),"??")))))</f>
        <v>144</v>
      </c>
    </row>
    <row r="235" spans="1:28" ht="17" hidden="1" customHeight="1" x14ac:dyDescent="0.25">
      <c r="A235" s="12">
        <v>230</v>
      </c>
      <c r="B235" s="79" t="s">
        <v>327</v>
      </c>
      <c r="C235" s="82" t="s">
        <v>35</v>
      </c>
      <c r="D235" s="80"/>
      <c r="E235" s="49"/>
      <c r="F235" s="51">
        <f>IF(C235="B",IF(ROUND(E235*$G$302/113,0)&gt;36,36,ROUND(E235*$G$302/113,0)),IF(C235="W",IF(ROUND(E235*$G$303/113,0)&gt;36,36,ROUND(E235*$G$302/113,0)),
IF(C235="R",IF(ROUND(E235*$G$304/113,0)&gt;40,40,ROUND(E235*$G$304/113,0)),"??")))</f>
        <v>0</v>
      </c>
      <c r="G235" s="75">
        <v>8</v>
      </c>
      <c r="H235" s="75">
        <v>8</v>
      </c>
      <c r="I235" s="75">
        <v>8</v>
      </c>
      <c r="J235" s="75">
        <v>8</v>
      </c>
      <c r="K235" s="75">
        <v>8</v>
      </c>
      <c r="L235" s="75">
        <v>8</v>
      </c>
      <c r="M235" s="75">
        <v>8</v>
      </c>
      <c r="N235" s="75">
        <v>8</v>
      </c>
      <c r="O235" s="75">
        <v>8</v>
      </c>
      <c r="P235" s="75">
        <f>SUM(G235:O235)</f>
        <v>72</v>
      </c>
      <c r="Q235" s="75">
        <v>8</v>
      </c>
      <c r="R235" s="75">
        <v>8</v>
      </c>
      <c r="S235" s="75">
        <v>8</v>
      </c>
      <c r="T235" s="75">
        <v>8</v>
      </c>
      <c r="U235" s="75">
        <v>8</v>
      </c>
      <c r="V235" s="75">
        <v>8</v>
      </c>
      <c r="W235" s="75">
        <v>8</v>
      </c>
      <c r="X235" s="75">
        <v>8</v>
      </c>
      <c r="Y235" s="75">
        <v>8</v>
      </c>
      <c r="Z235" s="75">
        <f>SUM(Q235:Y235)</f>
        <v>72</v>
      </c>
      <c r="AA235" s="75">
        <f>P235+Z235</f>
        <v>144</v>
      </c>
      <c r="AB235" s="55">
        <f>AA235-(0.5*(IF(C235="B",IF((E235*$G$302/113)&gt;36,36,(E235*$G$302/113)),IF(C235="W",IF((E235*$G$303/113)&gt;36,36,(E235*$G$302/113)),
IF(C235="R",IF((E235*$G$304/113)&gt;40,40,(E235*$G$304/113)),"??")))))</f>
        <v>144</v>
      </c>
    </row>
    <row r="236" spans="1:28" ht="17" hidden="1" customHeight="1" x14ac:dyDescent="0.25">
      <c r="A236" s="11">
        <v>231</v>
      </c>
      <c r="B236" s="79" t="s">
        <v>330</v>
      </c>
      <c r="C236" s="82" t="s">
        <v>35</v>
      </c>
      <c r="D236" s="80"/>
      <c r="E236" s="49"/>
      <c r="F236" s="51">
        <f>IF(C236="B",IF(ROUND(E236*$G$302/113,0)&gt;36,36,ROUND(E236*$G$302/113,0)),IF(C236="W",IF(ROUND(E236*$G$303/113,0)&gt;36,36,ROUND(E236*$G$302/113,0)),
IF(C236="R",IF(ROUND(E236*$G$304/113,0)&gt;40,40,ROUND(E236*$G$304/113,0)),"??")))</f>
        <v>0</v>
      </c>
      <c r="G236" s="75">
        <v>8</v>
      </c>
      <c r="H236" s="75">
        <v>8</v>
      </c>
      <c r="I236" s="75">
        <v>8</v>
      </c>
      <c r="J236" s="75">
        <v>8</v>
      </c>
      <c r="K236" s="75">
        <v>8</v>
      </c>
      <c r="L236" s="75">
        <v>8</v>
      </c>
      <c r="M236" s="75">
        <v>8</v>
      </c>
      <c r="N236" s="75">
        <v>8</v>
      </c>
      <c r="O236" s="75">
        <v>8</v>
      </c>
      <c r="P236" s="75">
        <f>SUM(G236:O236)</f>
        <v>72</v>
      </c>
      <c r="Q236" s="75">
        <v>8</v>
      </c>
      <c r="R236" s="75">
        <v>8</v>
      </c>
      <c r="S236" s="75">
        <v>8</v>
      </c>
      <c r="T236" s="75">
        <v>8</v>
      </c>
      <c r="U236" s="75">
        <v>8</v>
      </c>
      <c r="V236" s="75">
        <v>8</v>
      </c>
      <c r="W236" s="75">
        <v>8</v>
      </c>
      <c r="X236" s="75">
        <v>8</v>
      </c>
      <c r="Y236" s="75">
        <v>8</v>
      </c>
      <c r="Z236" s="75">
        <f>SUM(Q236:Y236)</f>
        <v>72</v>
      </c>
      <c r="AA236" s="75">
        <f>P236+Z236</f>
        <v>144</v>
      </c>
      <c r="AB236" s="55">
        <f>AA236-(0.5*(IF(C236="B",IF((E236*$G$302/113)&gt;36,36,(E236*$G$302/113)),IF(C236="W",IF((E236*$G$303/113)&gt;36,36,(E236*$G$302/113)),
IF(C236="R",IF((E236*$G$304/113)&gt;40,40,(E236*$G$304/113)),"??")))))</f>
        <v>144</v>
      </c>
    </row>
    <row r="237" spans="1:28" ht="17" hidden="1" customHeight="1" x14ac:dyDescent="0.25">
      <c r="A237" s="12">
        <v>232</v>
      </c>
      <c r="B237" s="79" t="s">
        <v>339</v>
      </c>
      <c r="C237" s="82" t="s">
        <v>36</v>
      </c>
      <c r="D237" s="80"/>
      <c r="E237" s="49"/>
      <c r="F237" s="51">
        <f>IF(C237="B",IF(ROUND(E237*$G$302/113,0)&gt;36,36,ROUND(E237*$G$302/113,0)),IF(C237="W",IF(ROUND(E237*$G$303/113,0)&gt;36,36,ROUND(E237*$G$302/113,0)),
IF(C237="R",IF(ROUND(E237*$G$304/113,0)&gt;40,40,ROUND(E237*$G$304/113,0)),"??")))</f>
        <v>0</v>
      </c>
      <c r="G237" s="75">
        <v>8</v>
      </c>
      <c r="H237" s="75">
        <v>8</v>
      </c>
      <c r="I237" s="75">
        <v>8</v>
      </c>
      <c r="J237" s="75">
        <v>8</v>
      </c>
      <c r="K237" s="75">
        <v>8</v>
      </c>
      <c r="L237" s="75">
        <v>8</v>
      </c>
      <c r="M237" s="75">
        <v>8</v>
      </c>
      <c r="N237" s="75">
        <v>8</v>
      </c>
      <c r="O237" s="75">
        <v>8</v>
      </c>
      <c r="P237" s="75">
        <f>SUM(G237:O237)</f>
        <v>72</v>
      </c>
      <c r="Q237" s="75">
        <v>8</v>
      </c>
      <c r="R237" s="75">
        <v>8</v>
      </c>
      <c r="S237" s="75">
        <v>8</v>
      </c>
      <c r="T237" s="75">
        <v>8</v>
      </c>
      <c r="U237" s="75">
        <v>8</v>
      </c>
      <c r="V237" s="75">
        <v>8</v>
      </c>
      <c r="W237" s="75">
        <v>8</v>
      </c>
      <c r="X237" s="75">
        <v>8</v>
      </c>
      <c r="Y237" s="75">
        <v>8</v>
      </c>
      <c r="Z237" s="75">
        <f>SUM(Q237:Y237)</f>
        <v>72</v>
      </c>
      <c r="AA237" s="75">
        <f>P237+Z237</f>
        <v>144</v>
      </c>
      <c r="AB237" s="55">
        <f>AA237-(0.5*(IF(C237="B",IF((E237*$G$302/113)&gt;36,36,(E237*$G$302/113)),IF(C237="W",IF((E237*$G$303/113)&gt;36,36,(E237*$G$302/113)),
IF(C237="R",IF((E237*$G$304/113)&gt;40,40,(E237*$G$304/113)),"??")))))</f>
        <v>144</v>
      </c>
    </row>
    <row r="238" spans="1:28" ht="17" hidden="1" customHeight="1" x14ac:dyDescent="0.25">
      <c r="A238" s="11">
        <v>233</v>
      </c>
      <c r="B238" s="79" t="s">
        <v>335</v>
      </c>
      <c r="C238" s="82" t="s">
        <v>35</v>
      </c>
      <c r="D238" s="80"/>
      <c r="E238" s="49"/>
      <c r="F238" s="51">
        <f>IF(C238="B",IF(ROUND(E238*$G$302/113,0)&gt;36,36,ROUND(E238*$G$302/113,0)),IF(C238="W",IF(ROUND(E238*$G$303/113,0)&gt;36,36,ROUND(E238*$G$302/113,0)),
IF(C238="R",IF(ROUND(E238*$G$304/113,0)&gt;40,40,ROUND(E238*$G$304/113,0)),"??")))</f>
        <v>0</v>
      </c>
      <c r="G238" s="75">
        <v>8</v>
      </c>
      <c r="H238" s="75">
        <v>8</v>
      </c>
      <c r="I238" s="75">
        <v>8</v>
      </c>
      <c r="J238" s="75">
        <v>8</v>
      </c>
      <c r="K238" s="75">
        <v>8</v>
      </c>
      <c r="L238" s="75">
        <v>8</v>
      </c>
      <c r="M238" s="75">
        <v>8</v>
      </c>
      <c r="N238" s="75">
        <v>8</v>
      </c>
      <c r="O238" s="75">
        <v>8</v>
      </c>
      <c r="P238" s="75">
        <f>SUM(G238:O238)</f>
        <v>72</v>
      </c>
      <c r="Q238" s="75">
        <v>8</v>
      </c>
      <c r="R238" s="75">
        <v>8</v>
      </c>
      <c r="S238" s="75">
        <v>8</v>
      </c>
      <c r="T238" s="75">
        <v>8</v>
      </c>
      <c r="U238" s="75">
        <v>8</v>
      </c>
      <c r="V238" s="75">
        <v>8</v>
      </c>
      <c r="W238" s="75">
        <v>8</v>
      </c>
      <c r="X238" s="75">
        <v>8</v>
      </c>
      <c r="Y238" s="75">
        <v>8</v>
      </c>
      <c r="Z238" s="75">
        <f>SUM(Q238:Y238)</f>
        <v>72</v>
      </c>
      <c r="AA238" s="75">
        <f>P238+Z238</f>
        <v>144</v>
      </c>
      <c r="AB238" s="55">
        <f>AA238-(0.5*(IF(C238="B",IF((E238*$G$302/113)&gt;36,36,(E238*$G$302/113)),IF(C238="W",IF((E238*$G$303/113)&gt;36,36,(E238*$G$302/113)),
IF(C238="R",IF((E238*$G$304/113)&gt;40,40,(E238*$G$304/113)),"??")))))</f>
        <v>144</v>
      </c>
    </row>
    <row r="239" spans="1:28" ht="17" hidden="1" customHeight="1" x14ac:dyDescent="0.25">
      <c r="A239" s="12">
        <v>234</v>
      </c>
      <c r="B239" s="79" t="s">
        <v>336</v>
      </c>
      <c r="C239" s="82" t="s">
        <v>35</v>
      </c>
      <c r="D239" s="80"/>
      <c r="E239" s="49"/>
      <c r="F239" s="51">
        <f>IF(C239="B",IF(ROUND(E239*$G$302/113,0)&gt;36,36,ROUND(E239*$G$302/113,0)),IF(C239="W",IF(ROUND(E239*$G$303/113,0)&gt;36,36,ROUND(E239*$G$302/113,0)),
IF(C239="R",IF(ROUND(E239*$G$304/113,0)&gt;40,40,ROUND(E239*$G$304/113,0)),"??")))</f>
        <v>0</v>
      </c>
      <c r="G239" s="75">
        <v>8</v>
      </c>
      <c r="H239" s="75">
        <v>8</v>
      </c>
      <c r="I239" s="75">
        <v>8</v>
      </c>
      <c r="J239" s="75">
        <v>8</v>
      </c>
      <c r="K239" s="75">
        <v>8</v>
      </c>
      <c r="L239" s="75">
        <v>8</v>
      </c>
      <c r="M239" s="75">
        <v>8</v>
      </c>
      <c r="N239" s="75">
        <v>8</v>
      </c>
      <c r="O239" s="75">
        <v>8</v>
      </c>
      <c r="P239" s="75">
        <f>SUM(G239:O239)</f>
        <v>72</v>
      </c>
      <c r="Q239" s="75">
        <v>8</v>
      </c>
      <c r="R239" s="75">
        <v>8</v>
      </c>
      <c r="S239" s="75">
        <v>8</v>
      </c>
      <c r="T239" s="75">
        <v>8</v>
      </c>
      <c r="U239" s="75">
        <v>8</v>
      </c>
      <c r="V239" s="75">
        <v>8</v>
      </c>
      <c r="W239" s="75">
        <v>8</v>
      </c>
      <c r="X239" s="75">
        <v>8</v>
      </c>
      <c r="Y239" s="75">
        <v>8</v>
      </c>
      <c r="Z239" s="75">
        <f>SUM(Q239:Y239)</f>
        <v>72</v>
      </c>
      <c r="AA239" s="75">
        <f>P239+Z239</f>
        <v>144</v>
      </c>
      <c r="AB239" s="55">
        <f>AA239-(0.5*(IF(C239="B",IF((E239*$G$302/113)&gt;36,36,(E239*$G$302/113)),IF(C239="W",IF((E239*$G$303/113)&gt;36,36,(E239*$G$302/113)),
IF(C239="R",IF((E239*$G$304/113)&gt;40,40,(E239*$G$304/113)),"??")))))</f>
        <v>144</v>
      </c>
    </row>
    <row r="240" spans="1:28" ht="17" hidden="1" customHeight="1" x14ac:dyDescent="0.25">
      <c r="A240" s="11">
        <v>235</v>
      </c>
      <c r="B240" s="79" t="s">
        <v>341</v>
      </c>
      <c r="C240" s="82" t="s">
        <v>35</v>
      </c>
      <c r="D240" s="80"/>
      <c r="E240" s="49"/>
      <c r="F240" s="51">
        <f>IF(C240="B",IF(ROUND(E240*$G$302/113,0)&gt;36,36,ROUND(E240*$G$302/113,0)),IF(C240="W",IF(ROUND(E240*$G$303/113,0)&gt;36,36,ROUND(E240*$G$302/113,0)),
IF(C240="R",IF(ROUND(E240*$G$304/113,0)&gt;40,40,ROUND(E240*$G$304/113,0)),"??")))</f>
        <v>0</v>
      </c>
      <c r="G240" s="75">
        <v>8</v>
      </c>
      <c r="H240" s="75">
        <v>8</v>
      </c>
      <c r="I240" s="75">
        <v>8</v>
      </c>
      <c r="J240" s="75">
        <v>8</v>
      </c>
      <c r="K240" s="75">
        <v>8</v>
      </c>
      <c r="L240" s="75">
        <v>8</v>
      </c>
      <c r="M240" s="75">
        <v>8</v>
      </c>
      <c r="N240" s="75">
        <v>8</v>
      </c>
      <c r="O240" s="75">
        <v>8</v>
      </c>
      <c r="P240" s="75">
        <f>SUM(G240:O240)</f>
        <v>72</v>
      </c>
      <c r="Q240" s="75">
        <v>8</v>
      </c>
      <c r="R240" s="75">
        <v>8</v>
      </c>
      <c r="S240" s="75">
        <v>8</v>
      </c>
      <c r="T240" s="75">
        <v>8</v>
      </c>
      <c r="U240" s="75">
        <v>8</v>
      </c>
      <c r="V240" s="75">
        <v>8</v>
      </c>
      <c r="W240" s="75">
        <v>8</v>
      </c>
      <c r="X240" s="75">
        <v>8</v>
      </c>
      <c r="Y240" s="75">
        <v>8</v>
      </c>
      <c r="Z240" s="75">
        <f>SUM(Q240:Y240)</f>
        <v>72</v>
      </c>
      <c r="AA240" s="75">
        <f>P240+Z240</f>
        <v>144</v>
      </c>
      <c r="AB240" s="55">
        <f>AA240-(0.5*(IF(C240="B",IF((E240*$G$302/113)&gt;36,36,(E240*$G$302/113)),IF(C240="W",IF((E240*$G$303/113)&gt;36,36,(E240*$G$302/113)),
IF(C240="R",IF((E240*$G$304/113)&gt;40,40,(E240*$G$304/113)),"??")))))</f>
        <v>144</v>
      </c>
    </row>
    <row r="241" spans="1:28" ht="17" hidden="1" customHeight="1" x14ac:dyDescent="0.25">
      <c r="A241" s="12">
        <v>236</v>
      </c>
      <c r="B241" s="79" t="s">
        <v>179</v>
      </c>
      <c r="C241" s="82" t="s">
        <v>36</v>
      </c>
      <c r="D241" s="80"/>
      <c r="E241" s="49"/>
      <c r="F241" s="51">
        <f>IF(C241="B",IF(ROUND(E241*$G$302/113,0)&gt;36,36,ROUND(E241*$G$302/113,0)),IF(C241="W",IF(ROUND(E241*$G$303/113,0)&gt;36,36,ROUND(E241*$G$302/113,0)),
IF(C241="R",IF(ROUND(E241*$G$304/113,0)&gt;40,40,ROUND(E241*$G$304/113,0)),"??")))</f>
        <v>0</v>
      </c>
      <c r="G241" s="75">
        <v>8</v>
      </c>
      <c r="H241" s="75">
        <v>8</v>
      </c>
      <c r="I241" s="75">
        <v>8</v>
      </c>
      <c r="J241" s="75">
        <v>8</v>
      </c>
      <c r="K241" s="75">
        <v>8</v>
      </c>
      <c r="L241" s="75">
        <v>8</v>
      </c>
      <c r="M241" s="75">
        <v>8</v>
      </c>
      <c r="N241" s="75">
        <v>8</v>
      </c>
      <c r="O241" s="75">
        <v>8</v>
      </c>
      <c r="P241" s="75">
        <f>SUM(G241:O241)</f>
        <v>72</v>
      </c>
      <c r="Q241" s="75">
        <v>8</v>
      </c>
      <c r="R241" s="75">
        <v>8</v>
      </c>
      <c r="S241" s="75">
        <v>8</v>
      </c>
      <c r="T241" s="75">
        <v>8</v>
      </c>
      <c r="U241" s="75">
        <v>8</v>
      </c>
      <c r="V241" s="75">
        <v>8</v>
      </c>
      <c r="W241" s="75">
        <v>8</v>
      </c>
      <c r="X241" s="75">
        <v>8</v>
      </c>
      <c r="Y241" s="75">
        <v>8</v>
      </c>
      <c r="Z241" s="75">
        <f>SUM(Q241:Y241)</f>
        <v>72</v>
      </c>
      <c r="AA241" s="75">
        <f>P241+Z241</f>
        <v>144</v>
      </c>
      <c r="AB241" s="55">
        <f>AA241-(0.5*(IF(C241="B",IF((E241*$G$302/113)&gt;36,36,(E241*$G$302/113)),IF(C241="W",IF((E241*$G$303/113)&gt;36,36,(E241*$G$302/113)),
IF(C241="R",IF((E241*$G$304/113)&gt;40,40,(E241*$G$304/113)),"??")))))</f>
        <v>144</v>
      </c>
    </row>
    <row r="242" spans="1:28" ht="17" hidden="1" customHeight="1" x14ac:dyDescent="0.25">
      <c r="A242" s="11">
        <v>237</v>
      </c>
      <c r="B242" s="79" t="s">
        <v>340</v>
      </c>
      <c r="C242" s="82" t="s">
        <v>35</v>
      </c>
      <c r="D242" s="80"/>
      <c r="E242" s="49"/>
      <c r="F242" s="51">
        <f>IF(C242="B",IF(ROUND(E242*$G$302/113,0)&gt;36,36,ROUND(E242*$G$302/113,0)),IF(C242="W",IF(ROUND(E242*$G$303/113,0)&gt;36,36,ROUND(E242*$G$302/113,0)),
IF(C242="R",IF(ROUND(E242*$G$304/113,0)&gt;40,40,ROUND(E242*$G$304/113,0)),"??")))</f>
        <v>0</v>
      </c>
      <c r="G242" s="75">
        <v>8</v>
      </c>
      <c r="H242" s="75">
        <v>8</v>
      </c>
      <c r="I242" s="75">
        <v>8</v>
      </c>
      <c r="J242" s="75">
        <v>8</v>
      </c>
      <c r="K242" s="75">
        <v>8</v>
      </c>
      <c r="L242" s="75">
        <v>8</v>
      </c>
      <c r="M242" s="75">
        <v>8</v>
      </c>
      <c r="N242" s="75">
        <v>8</v>
      </c>
      <c r="O242" s="75">
        <v>8</v>
      </c>
      <c r="P242" s="75">
        <f>SUM(G242:O242)</f>
        <v>72</v>
      </c>
      <c r="Q242" s="75">
        <v>8</v>
      </c>
      <c r="R242" s="75">
        <v>8</v>
      </c>
      <c r="S242" s="75">
        <v>8</v>
      </c>
      <c r="T242" s="75">
        <v>8</v>
      </c>
      <c r="U242" s="75">
        <v>8</v>
      </c>
      <c r="V242" s="75">
        <v>8</v>
      </c>
      <c r="W242" s="75">
        <v>8</v>
      </c>
      <c r="X242" s="75">
        <v>8</v>
      </c>
      <c r="Y242" s="75">
        <v>8</v>
      </c>
      <c r="Z242" s="75">
        <f>SUM(Q242:Y242)</f>
        <v>72</v>
      </c>
      <c r="AA242" s="75">
        <f>P242+Z242</f>
        <v>144</v>
      </c>
      <c r="AB242" s="55">
        <f>AA242-(0.5*(IF(C242="B",IF((E242*$G$302/113)&gt;36,36,(E242*$G$302/113)),IF(C242="W",IF((E242*$G$303/113)&gt;36,36,(E242*$G$302/113)),
IF(C242="R",IF((E242*$G$304/113)&gt;40,40,(E242*$G$304/113)),"??")))))</f>
        <v>144</v>
      </c>
    </row>
    <row r="243" spans="1:28" ht="17" hidden="1" customHeight="1" x14ac:dyDescent="0.25">
      <c r="A243" s="12">
        <v>238</v>
      </c>
      <c r="B243" s="79" t="s">
        <v>329</v>
      </c>
      <c r="C243" s="82" t="s">
        <v>35</v>
      </c>
      <c r="D243" s="80"/>
      <c r="E243" s="49"/>
      <c r="F243" s="51">
        <f>IF(C243="B",IF(ROUND(E243*$G$302/113,0)&gt;36,36,ROUND(E243*$G$302/113,0)),IF(C243="W",IF(ROUND(E243*$G$303/113,0)&gt;36,36,ROUND(E243*$G$302/113,0)),
IF(C243="R",IF(ROUND(E243*$G$304/113,0)&gt;40,40,ROUND(E243*$G$304/113,0)),"??")))</f>
        <v>0</v>
      </c>
      <c r="G243" s="75">
        <v>8</v>
      </c>
      <c r="H243" s="75">
        <v>8</v>
      </c>
      <c r="I243" s="75">
        <v>8</v>
      </c>
      <c r="J243" s="75">
        <v>8</v>
      </c>
      <c r="K243" s="75">
        <v>8</v>
      </c>
      <c r="L243" s="75">
        <v>8</v>
      </c>
      <c r="M243" s="75">
        <v>8</v>
      </c>
      <c r="N243" s="75">
        <v>8</v>
      </c>
      <c r="O243" s="75">
        <v>8</v>
      </c>
      <c r="P243" s="75">
        <f>SUM(G243:O243)</f>
        <v>72</v>
      </c>
      <c r="Q243" s="75">
        <v>8</v>
      </c>
      <c r="R243" s="75">
        <v>8</v>
      </c>
      <c r="S243" s="75">
        <v>8</v>
      </c>
      <c r="T243" s="75">
        <v>8</v>
      </c>
      <c r="U243" s="75">
        <v>8</v>
      </c>
      <c r="V243" s="75">
        <v>8</v>
      </c>
      <c r="W243" s="75">
        <v>8</v>
      </c>
      <c r="X243" s="75">
        <v>8</v>
      </c>
      <c r="Y243" s="75">
        <v>8</v>
      </c>
      <c r="Z243" s="75">
        <f>SUM(Q243:Y243)</f>
        <v>72</v>
      </c>
      <c r="AA243" s="75">
        <f>P243+Z243</f>
        <v>144</v>
      </c>
      <c r="AB243" s="55">
        <f>AA243-(0.5*(IF(C243="B",IF((E243*$G$302/113)&gt;36,36,(E243*$G$302/113)),IF(C243="W",IF((E243*$G$303/113)&gt;36,36,(E243*$G$302/113)),
IF(C243="R",IF((E243*$G$304/113)&gt;40,40,(E243*$G$304/113)),"??")))))</f>
        <v>144</v>
      </c>
    </row>
    <row r="244" spans="1:28" ht="17" hidden="1" customHeight="1" x14ac:dyDescent="0.25">
      <c r="A244" s="11">
        <v>239</v>
      </c>
      <c r="B244" s="79" t="s">
        <v>331</v>
      </c>
      <c r="C244" s="80" t="s">
        <v>36</v>
      </c>
      <c r="D244" s="80"/>
      <c r="E244" s="49"/>
      <c r="F244" s="51">
        <v>36</v>
      </c>
      <c r="G244" s="75">
        <v>8</v>
      </c>
      <c r="H244" s="75">
        <v>8</v>
      </c>
      <c r="I244" s="75">
        <v>8</v>
      </c>
      <c r="J244" s="75">
        <v>8</v>
      </c>
      <c r="K244" s="75">
        <v>8</v>
      </c>
      <c r="L244" s="75">
        <v>8</v>
      </c>
      <c r="M244" s="75">
        <v>8</v>
      </c>
      <c r="N244" s="75">
        <v>8</v>
      </c>
      <c r="O244" s="75">
        <v>8</v>
      </c>
      <c r="P244" s="75">
        <f>SUM(G244:O244)</f>
        <v>72</v>
      </c>
      <c r="Q244" s="75">
        <v>8</v>
      </c>
      <c r="R244" s="75">
        <v>8</v>
      </c>
      <c r="S244" s="75">
        <v>8</v>
      </c>
      <c r="T244" s="75">
        <v>8</v>
      </c>
      <c r="U244" s="75">
        <v>8</v>
      </c>
      <c r="V244" s="75">
        <v>8</v>
      </c>
      <c r="W244" s="75">
        <v>8</v>
      </c>
      <c r="X244" s="75">
        <v>8</v>
      </c>
      <c r="Y244" s="75">
        <v>8</v>
      </c>
      <c r="Z244" s="75">
        <f>SUM(Q244:Y244)</f>
        <v>72</v>
      </c>
      <c r="AA244" s="75">
        <f>P244+Z244</f>
        <v>144</v>
      </c>
      <c r="AB244" s="55">
        <f>AA244-(0.5*(IF(C244="B",IF((E244*$G$302/113)&gt;36,36,(E244*$G$302/113)),IF(C244="W",IF((E244*$G$303/113)&gt;36,36,(E244*$G$302/113)),
IF(C244="R",IF((E244*$G$304/113)&gt;40,40,(E244*$G$304/113)),"??")))))</f>
        <v>144</v>
      </c>
    </row>
    <row r="245" spans="1:28" ht="17" hidden="1" customHeight="1" x14ac:dyDescent="0.25">
      <c r="A245" s="12">
        <v>240</v>
      </c>
      <c r="B245" s="79" t="s">
        <v>337</v>
      </c>
      <c r="C245" s="82" t="s">
        <v>35</v>
      </c>
      <c r="D245" s="80"/>
      <c r="E245" s="49"/>
      <c r="F245" s="51">
        <f>IF(C245="B",IF(ROUND(E245*$G$302/113,0)&gt;36,36,ROUND(E245*$G$302/113,0)),IF(C245="W",IF(ROUND(E245*$G$303/113,0)&gt;36,36,ROUND(E245*$G$302/113,0)),
IF(C245="R",IF(ROUND(E245*$G$304/113,0)&gt;40,40,ROUND(E245*$G$304/113,0)),"??")))</f>
        <v>0</v>
      </c>
      <c r="G245" s="75">
        <v>8</v>
      </c>
      <c r="H245" s="75">
        <v>8</v>
      </c>
      <c r="I245" s="75">
        <v>8</v>
      </c>
      <c r="J245" s="75">
        <v>8</v>
      </c>
      <c r="K245" s="75">
        <v>8</v>
      </c>
      <c r="L245" s="75">
        <v>8</v>
      </c>
      <c r="M245" s="75">
        <v>8</v>
      </c>
      <c r="N245" s="75">
        <v>8</v>
      </c>
      <c r="O245" s="75">
        <v>8</v>
      </c>
      <c r="P245" s="75">
        <f>SUM(G245:O245)</f>
        <v>72</v>
      </c>
      <c r="Q245" s="75">
        <v>8</v>
      </c>
      <c r="R245" s="75">
        <v>8</v>
      </c>
      <c r="S245" s="75">
        <v>8</v>
      </c>
      <c r="T245" s="75">
        <v>8</v>
      </c>
      <c r="U245" s="75">
        <v>8</v>
      </c>
      <c r="V245" s="75">
        <v>8</v>
      </c>
      <c r="W245" s="75">
        <v>8</v>
      </c>
      <c r="X245" s="75">
        <v>8</v>
      </c>
      <c r="Y245" s="75">
        <v>8</v>
      </c>
      <c r="Z245" s="75">
        <f>SUM(Q245:Y245)</f>
        <v>72</v>
      </c>
      <c r="AA245" s="75">
        <f>P245+Z245</f>
        <v>144</v>
      </c>
      <c r="AB245" s="55">
        <f>AA245-(0.5*(IF(C245="B",IF((E245*$G$302/113)&gt;36,36,(E245*$G$302/113)),IF(C245="W",IF((E245*$G$303/113)&gt;36,36,(E245*$G$302/113)),
IF(C245="R",IF((E245*$G$304/113)&gt;40,40,(E245*$G$304/113)),"??")))))</f>
        <v>144</v>
      </c>
    </row>
    <row r="246" spans="1:28" ht="17" hidden="1" customHeight="1" x14ac:dyDescent="0.25">
      <c r="A246" s="11">
        <v>241</v>
      </c>
      <c r="B246" s="79" t="s">
        <v>319</v>
      </c>
      <c r="C246" s="82" t="s">
        <v>35</v>
      </c>
      <c r="D246" s="80"/>
      <c r="E246" s="49"/>
      <c r="F246" s="51">
        <f>IF(C246="B",IF(ROUND(E246*$G$302/113,0)&gt;36,36,ROUND(E246*$G$302/113,0)),IF(C246="W",IF(ROUND(E246*$G$303/113,0)&gt;36,36,ROUND(E246*$G$302/113,0)),
IF(C246="R",IF(ROUND(E246*$G$304/113,0)&gt;40,40,ROUND(E246*$G$304/113,0)),"??")))</f>
        <v>0</v>
      </c>
      <c r="G246" s="75">
        <v>8</v>
      </c>
      <c r="H246" s="75">
        <v>8</v>
      </c>
      <c r="I246" s="75">
        <v>8</v>
      </c>
      <c r="J246" s="75">
        <v>8</v>
      </c>
      <c r="K246" s="75">
        <v>8</v>
      </c>
      <c r="L246" s="75">
        <v>8</v>
      </c>
      <c r="M246" s="75">
        <v>8</v>
      </c>
      <c r="N246" s="75">
        <v>8</v>
      </c>
      <c r="O246" s="75">
        <v>8</v>
      </c>
      <c r="P246" s="75">
        <f>SUM(G246:O246)</f>
        <v>72</v>
      </c>
      <c r="Q246" s="75">
        <v>8</v>
      </c>
      <c r="R246" s="75">
        <v>8</v>
      </c>
      <c r="S246" s="75">
        <v>8</v>
      </c>
      <c r="T246" s="75">
        <v>8</v>
      </c>
      <c r="U246" s="75">
        <v>8</v>
      </c>
      <c r="V246" s="75">
        <v>8</v>
      </c>
      <c r="W246" s="75">
        <v>8</v>
      </c>
      <c r="X246" s="75">
        <v>8</v>
      </c>
      <c r="Y246" s="75">
        <v>8</v>
      </c>
      <c r="Z246" s="75">
        <f>SUM(Q246:Y246)</f>
        <v>72</v>
      </c>
      <c r="AA246" s="75">
        <f>P246+Z246</f>
        <v>144</v>
      </c>
      <c r="AB246" s="55">
        <f>AA246-(0.5*(IF(C246="B",IF((E246*$G$302/113)&gt;36,36,(E246*$G$302/113)),IF(C246="W",IF((E246*$G$303/113)&gt;36,36,(E246*$G$302/113)),
IF(C246="R",IF((E246*$G$304/113)&gt;40,40,(E246*$G$304/113)),"??")))))</f>
        <v>144</v>
      </c>
    </row>
    <row r="247" spans="1:28" ht="16" hidden="1" x14ac:dyDescent="0.25">
      <c r="A247" s="12">
        <v>242</v>
      </c>
      <c r="B247" s="79" t="s">
        <v>306</v>
      </c>
      <c r="C247" s="82" t="s">
        <v>35</v>
      </c>
      <c r="D247" s="138"/>
      <c r="E247" s="122"/>
      <c r="F247" s="51">
        <f>IF(C247="B",IF(ROUND(E247*$G$302/113,0)&gt;36,36,ROUND(E247*$G$302/113,0)),IF(C247="W",IF(ROUND(E247*$G$303/113,0)&gt;36,36,ROUND(E247*$G$302/113,0)),
IF(C247="R",IF(ROUND(E247*$G$304/113,0)&gt;40,40,ROUND(E247*$G$304/113,0)),"??")))</f>
        <v>0</v>
      </c>
      <c r="G247" s="75">
        <v>8</v>
      </c>
      <c r="H247" s="75">
        <v>8</v>
      </c>
      <c r="I247" s="75">
        <v>8</v>
      </c>
      <c r="J247" s="75">
        <v>8</v>
      </c>
      <c r="K247" s="75">
        <v>8</v>
      </c>
      <c r="L247" s="75">
        <v>8</v>
      </c>
      <c r="M247" s="75">
        <v>8</v>
      </c>
      <c r="N247" s="75">
        <v>8</v>
      </c>
      <c r="O247" s="75">
        <v>8</v>
      </c>
      <c r="P247" s="75">
        <f>SUM(G247:O247)</f>
        <v>72</v>
      </c>
      <c r="Q247" s="75">
        <v>8</v>
      </c>
      <c r="R247" s="75">
        <v>8</v>
      </c>
      <c r="S247" s="75">
        <v>8</v>
      </c>
      <c r="T247" s="75">
        <v>8</v>
      </c>
      <c r="U247" s="75">
        <v>8</v>
      </c>
      <c r="V247" s="75">
        <v>8</v>
      </c>
      <c r="W247" s="75">
        <v>8</v>
      </c>
      <c r="X247" s="75">
        <v>8</v>
      </c>
      <c r="Y247" s="75">
        <v>8</v>
      </c>
      <c r="Z247" s="75">
        <f>SUM(Q247:Y247)</f>
        <v>72</v>
      </c>
      <c r="AA247" s="75">
        <f>P247+Z247</f>
        <v>144</v>
      </c>
      <c r="AB247" s="55">
        <f>AA247-(0.5*(IF(C247="B",IF((E247*$G$302/113)&gt;36,36,(E247*$G$302/113)),IF(C247="W",IF((E247*$G$303/113)&gt;36,36,(E247*$G$302/113)),
IF(C247="R",IF((E247*$G$304/113)&gt;40,40,(E247*$G$304/113)),"??")))))</f>
        <v>144</v>
      </c>
    </row>
    <row r="248" spans="1:28" ht="16" hidden="1" x14ac:dyDescent="0.25">
      <c r="A248" s="11">
        <v>243</v>
      </c>
      <c r="B248" s="79" t="s">
        <v>320</v>
      </c>
      <c r="C248" s="82" t="s">
        <v>35</v>
      </c>
      <c r="D248" s="80"/>
      <c r="E248" s="49"/>
      <c r="F248" s="51">
        <v>0</v>
      </c>
      <c r="G248" s="75">
        <v>8</v>
      </c>
      <c r="H248" s="75">
        <v>8</v>
      </c>
      <c r="I248" s="75">
        <v>8</v>
      </c>
      <c r="J248" s="75">
        <v>8</v>
      </c>
      <c r="K248" s="75">
        <v>8</v>
      </c>
      <c r="L248" s="75">
        <v>8</v>
      </c>
      <c r="M248" s="75">
        <v>8</v>
      </c>
      <c r="N248" s="75">
        <v>8</v>
      </c>
      <c r="O248" s="75">
        <v>8</v>
      </c>
      <c r="P248" s="75">
        <f>SUM(G248:O248)</f>
        <v>72</v>
      </c>
      <c r="Q248" s="75">
        <v>8</v>
      </c>
      <c r="R248" s="75">
        <v>8</v>
      </c>
      <c r="S248" s="75">
        <v>8</v>
      </c>
      <c r="T248" s="75">
        <v>8</v>
      </c>
      <c r="U248" s="75">
        <v>8</v>
      </c>
      <c r="V248" s="75">
        <v>8</v>
      </c>
      <c r="W248" s="75">
        <v>8</v>
      </c>
      <c r="X248" s="75">
        <v>8</v>
      </c>
      <c r="Y248" s="75">
        <v>8</v>
      </c>
      <c r="Z248" s="75">
        <f>SUM(Q248:Y248)</f>
        <v>72</v>
      </c>
      <c r="AA248" s="75">
        <f>P248+Z248</f>
        <v>144</v>
      </c>
      <c r="AB248" s="55">
        <f>AA248-(0.5*(IF(C248="B",IF((E248*$G$302/113)&gt;36,36,(E248*$G$302/113)),IF(C248="W",IF((E248*$G$303/113)&gt;36,36,(E248*$G$302/113)),
IF(C248="R",IF((E248*$G$304/113)&gt;40,40,(E248*$G$304/113)),"??")))))</f>
        <v>144</v>
      </c>
    </row>
    <row r="249" spans="1:28" ht="16" hidden="1" x14ac:dyDescent="0.25">
      <c r="A249" s="12">
        <v>244</v>
      </c>
      <c r="B249" s="79" t="s">
        <v>315</v>
      </c>
      <c r="C249" s="82" t="s">
        <v>35</v>
      </c>
      <c r="D249" s="80"/>
      <c r="E249" s="49"/>
      <c r="F249" s="51">
        <f>IF(C249="B",IF(ROUND(E249*$G$302/113,0)&gt;36,36,ROUND(E249*$G$302/113,0)),IF(C249="W",IF(ROUND(E249*$G$303/113,0)&gt;36,36,ROUND(E249*$G$302/113,0)),
IF(C249="R",IF(ROUND(E249*$G$304/113,0)&gt;40,40,ROUND(E249*$G$304/113,0)),"??")))</f>
        <v>0</v>
      </c>
      <c r="G249" s="75">
        <v>8</v>
      </c>
      <c r="H249" s="75">
        <v>8</v>
      </c>
      <c r="I249" s="75">
        <v>8</v>
      </c>
      <c r="J249" s="75">
        <v>8</v>
      </c>
      <c r="K249" s="75">
        <v>8</v>
      </c>
      <c r="L249" s="75">
        <v>8</v>
      </c>
      <c r="M249" s="75">
        <v>8</v>
      </c>
      <c r="N249" s="75">
        <v>8</v>
      </c>
      <c r="O249" s="75">
        <v>8</v>
      </c>
      <c r="P249" s="75">
        <f>SUM(G249:O249)</f>
        <v>72</v>
      </c>
      <c r="Q249" s="75">
        <v>8</v>
      </c>
      <c r="R249" s="75">
        <v>8</v>
      </c>
      <c r="S249" s="75">
        <v>8</v>
      </c>
      <c r="T249" s="75">
        <v>8</v>
      </c>
      <c r="U249" s="75">
        <v>8</v>
      </c>
      <c r="V249" s="75">
        <v>8</v>
      </c>
      <c r="W249" s="75">
        <v>8</v>
      </c>
      <c r="X249" s="75">
        <v>8</v>
      </c>
      <c r="Y249" s="75">
        <v>8</v>
      </c>
      <c r="Z249" s="75">
        <f>SUM(Q249:Y249)</f>
        <v>72</v>
      </c>
      <c r="AA249" s="75">
        <f>P249+Z249</f>
        <v>144</v>
      </c>
      <c r="AB249" s="55">
        <f>AA249-(0.5*(IF(C249="B",IF((E249*$G$302/113)&gt;36,36,(E249*$G$302/113)),IF(C249="W",IF((E249*$G$303/113)&gt;36,36,(E249*$G$302/113)),
IF(C249="R",IF((E249*$G$304/113)&gt;40,40,(E249*$G$304/113)),"??")))))</f>
        <v>144</v>
      </c>
    </row>
    <row r="250" spans="1:28" ht="16" hidden="1" x14ac:dyDescent="0.25">
      <c r="A250" s="11">
        <v>245</v>
      </c>
      <c r="B250" s="79" t="s">
        <v>316</v>
      </c>
      <c r="C250" s="82" t="s">
        <v>35</v>
      </c>
      <c r="D250" s="80"/>
      <c r="E250" s="49"/>
      <c r="F250" s="51">
        <f>IF(C250="B",IF(ROUND(E250*$G$302/113,0)&gt;36,36,ROUND(E250*$G$302/113,0)),IF(C250="W",IF(ROUND(E250*$G$303/113,0)&gt;36,36,ROUND(E250*$G$302/113,0)),
IF(C250="R",IF(ROUND(E250*$G$304/113,0)&gt;40,40,ROUND(E250*$G$304/113,0)),"??")))</f>
        <v>0</v>
      </c>
      <c r="G250" s="75">
        <v>8</v>
      </c>
      <c r="H250" s="75">
        <v>8</v>
      </c>
      <c r="I250" s="75">
        <v>8</v>
      </c>
      <c r="J250" s="75">
        <v>8</v>
      </c>
      <c r="K250" s="75">
        <v>8</v>
      </c>
      <c r="L250" s="75">
        <v>8</v>
      </c>
      <c r="M250" s="75">
        <v>8</v>
      </c>
      <c r="N250" s="75">
        <v>8</v>
      </c>
      <c r="O250" s="75">
        <v>8</v>
      </c>
      <c r="P250" s="75">
        <f>SUM(G250:O250)</f>
        <v>72</v>
      </c>
      <c r="Q250" s="75">
        <v>8</v>
      </c>
      <c r="R250" s="75">
        <v>8</v>
      </c>
      <c r="S250" s="75">
        <v>8</v>
      </c>
      <c r="T250" s="75">
        <v>8</v>
      </c>
      <c r="U250" s="75">
        <v>8</v>
      </c>
      <c r="V250" s="75">
        <v>8</v>
      </c>
      <c r="W250" s="75">
        <v>8</v>
      </c>
      <c r="X250" s="75">
        <v>8</v>
      </c>
      <c r="Y250" s="75">
        <v>8</v>
      </c>
      <c r="Z250" s="75">
        <f>SUM(Q250:Y250)</f>
        <v>72</v>
      </c>
      <c r="AA250" s="75">
        <f>P250+Z250</f>
        <v>144</v>
      </c>
      <c r="AB250" s="55">
        <f>AA250-(0.5*(IF(C250="B",IF((E250*$G$302/113)&gt;36,36,(E250*$G$302/113)),IF(C250="W",IF((E250*$G$303/113)&gt;36,36,(E250*$G$302/113)),
IF(C250="R",IF((E250*$G$304/113)&gt;40,40,(E250*$G$304/113)),"??")))))</f>
        <v>144</v>
      </c>
    </row>
    <row r="251" spans="1:28" ht="16" hidden="1" x14ac:dyDescent="0.25">
      <c r="A251" s="12">
        <v>246</v>
      </c>
      <c r="B251" s="79" t="s">
        <v>314</v>
      </c>
      <c r="C251" s="82" t="s">
        <v>35</v>
      </c>
      <c r="D251" s="80"/>
      <c r="E251" s="49"/>
      <c r="F251" s="51">
        <f>IF(C251="B",IF(ROUND(E251*$G$302/113,0)&gt;36,36,ROUND(E251*$G$302/113,0)),IF(C251="W",IF(ROUND(E251*$G$303/113,0)&gt;36,36,ROUND(E251*$G$302/113,0)),
IF(C251="R",IF(ROUND(E251*$G$304/113,0)&gt;40,40,ROUND(E251*$G$304/113,0)),"??")))</f>
        <v>0</v>
      </c>
      <c r="G251" s="75">
        <v>8</v>
      </c>
      <c r="H251" s="75">
        <v>8</v>
      </c>
      <c r="I251" s="75">
        <v>8</v>
      </c>
      <c r="J251" s="75">
        <v>8</v>
      </c>
      <c r="K251" s="75">
        <v>8</v>
      </c>
      <c r="L251" s="75">
        <v>8</v>
      </c>
      <c r="M251" s="75">
        <v>8</v>
      </c>
      <c r="N251" s="75">
        <v>8</v>
      </c>
      <c r="O251" s="75">
        <v>8</v>
      </c>
      <c r="P251" s="75">
        <f>SUM(G251:O251)</f>
        <v>72</v>
      </c>
      <c r="Q251" s="75">
        <v>8</v>
      </c>
      <c r="R251" s="75">
        <v>8</v>
      </c>
      <c r="S251" s="75">
        <v>8</v>
      </c>
      <c r="T251" s="75">
        <v>8</v>
      </c>
      <c r="U251" s="75">
        <v>8</v>
      </c>
      <c r="V251" s="75">
        <v>8</v>
      </c>
      <c r="W251" s="75">
        <v>8</v>
      </c>
      <c r="X251" s="75">
        <v>8</v>
      </c>
      <c r="Y251" s="75">
        <v>8</v>
      </c>
      <c r="Z251" s="75">
        <f>SUM(Q251:Y251)</f>
        <v>72</v>
      </c>
      <c r="AA251" s="75">
        <f>P251+Z251</f>
        <v>144</v>
      </c>
      <c r="AB251" s="55">
        <f>AA251-(0.5*(IF(C251="B",IF((E251*$G$302/113)&gt;36,36,(E251*$G$302/113)),IF(C251="W",IF((E251*$G$303/113)&gt;36,36,(E251*$G$302/113)),
IF(C251="R",IF((E251*$G$304/113)&gt;40,40,(E251*$G$304/113)),"??")))))</f>
        <v>144</v>
      </c>
    </row>
    <row r="252" spans="1:28" ht="16" hidden="1" x14ac:dyDescent="0.25">
      <c r="A252" s="11">
        <v>247</v>
      </c>
      <c r="B252" s="79" t="s">
        <v>322</v>
      </c>
      <c r="C252" s="82" t="s">
        <v>35</v>
      </c>
      <c r="D252" s="80"/>
      <c r="E252" s="49"/>
      <c r="F252" s="51">
        <f>IF(C252="B",IF(ROUND(E252*$G$302/113,0)&gt;36,36,ROUND(E252*$G$302/113,0)),IF(C252="W",IF(ROUND(E252*$G$303/113,0)&gt;36,36,ROUND(E252*$G$302/113,0)),
IF(C252="R",IF(ROUND(E252*$G$304/113,0)&gt;40,40,ROUND(E252*$G$304/113,0)),"??")))</f>
        <v>0</v>
      </c>
      <c r="G252" s="75">
        <v>8</v>
      </c>
      <c r="H252" s="75">
        <v>8</v>
      </c>
      <c r="I252" s="75">
        <v>8</v>
      </c>
      <c r="J252" s="75">
        <v>8</v>
      </c>
      <c r="K252" s="75">
        <v>8</v>
      </c>
      <c r="L252" s="75">
        <v>8</v>
      </c>
      <c r="M252" s="75">
        <v>8</v>
      </c>
      <c r="N252" s="75">
        <v>8</v>
      </c>
      <c r="O252" s="75">
        <v>8</v>
      </c>
      <c r="P252" s="75">
        <f>SUM(G252:O252)</f>
        <v>72</v>
      </c>
      <c r="Q252" s="75">
        <v>8</v>
      </c>
      <c r="R252" s="75">
        <v>8</v>
      </c>
      <c r="S252" s="75">
        <v>8</v>
      </c>
      <c r="T252" s="75">
        <v>8</v>
      </c>
      <c r="U252" s="75">
        <v>8</v>
      </c>
      <c r="V252" s="75">
        <v>8</v>
      </c>
      <c r="W252" s="75">
        <v>8</v>
      </c>
      <c r="X252" s="75">
        <v>8</v>
      </c>
      <c r="Y252" s="75">
        <v>8</v>
      </c>
      <c r="Z252" s="75">
        <f>SUM(Q252:Y252)</f>
        <v>72</v>
      </c>
      <c r="AA252" s="75">
        <f>P252+Z252</f>
        <v>144</v>
      </c>
      <c r="AB252" s="55">
        <f>AA252-(0.5*(IF(C252="B",IF((E252*$G$302/113)&gt;36,36,(E252*$G$302/113)),IF(C252="W",IF((E252*$G$303/113)&gt;36,36,(E252*$G$302/113)),
IF(C252="R",IF((E252*$G$304/113)&gt;40,40,(E252*$G$304/113)),"??")))))</f>
        <v>144</v>
      </c>
    </row>
    <row r="253" spans="1:28" ht="16" hidden="1" x14ac:dyDescent="0.25">
      <c r="A253" s="12">
        <v>248</v>
      </c>
      <c r="B253" s="79" t="s">
        <v>323</v>
      </c>
      <c r="C253" s="82" t="s">
        <v>35</v>
      </c>
      <c r="D253" s="80"/>
      <c r="E253" s="49"/>
      <c r="F253" s="51">
        <f>IF(C253="B",IF(ROUND(E253*$G$302/113,0)&gt;36,36,ROUND(E253*$G$302/113,0)),IF(C253="W",IF(ROUND(E253*$G$303/113,0)&gt;36,36,ROUND(E253*$G$302/113,0)),
IF(C253="R",IF(ROUND(E253*$G$304/113,0)&gt;40,40,ROUND(E253*$G$304/113,0)),"??")))</f>
        <v>0</v>
      </c>
      <c r="G253" s="75">
        <v>8</v>
      </c>
      <c r="H253" s="75">
        <v>8</v>
      </c>
      <c r="I253" s="75">
        <v>8</v>
      </c>
      <c r="J253" s="75">
        <v>8</v>
      </c>
      <c r="K253" s="75">
        <v>8</v>
      </c>
      <c r="L253" s="75">
        <v>8</v>
      </c>
      <c r="M253" s="75">
        <v>8</v>
      </c>
      <c r="N253" s="75">
        <v>8</v>
      </c>
      <c r="O253" s="75">
        <v>8</v>
      </c>
      <c r="P253" s="75">
        <f>SUM(G253:O253)</f>
        <v>72</v>
      </c>
      <c r="Q253" s="75">
        <v>8</v>
      </c>
      <c r="R253" s="75">
        <v>8</v>
      </c>
      <c r="S253" s="75">
        <v>8</v>
      </c>
      <c r="T253" s="75">
        <v>8</v>
      </c>
      <c r="U253" s="75">
        <v>8</v>
      </c>
      <c r="V253" s="75">
        <v>8</v>
      </c>
      <c r="W253" s="75">
        <v>8</v>
      </c>
      <c r="X253" s="75">
        <v>8</v>
      </c>
      <c r="Y253" s="75">
        <v>8</v>
      </c>
      <c r="Z253" s="75">
        <f>SUM(Q253:Y253)</f>
        <v>72</v>
      </c>
      <c r="AA253" s="75">
        <f>P253+Z253</f>
        <v>144</v>
      </c>
      <c r="AB253" s="55">
        <f>AA253-(0.5*(IF(C253="B",IF((E253*$G$302/113)&gt;36,36,(E253*$G$302/113)),IF(C253="W",IF((E253*$G$303/113)&gt;36,36,(E253*$G$302/113)),
IF(C253="R",IF((E253*$G$304/113)&gt;40,40,(E253*$G$304/113)),"??")))))</f>
        <v>144</v>
      </c>
    </row>
    <row r="254" spans="1:28" ht="16" hidden="1" x14ac:dyDescent="0.25">
      <c r="A254" s="11">
        <v>249</v>
      </c>
      <c r="B254" s="79" t="s">
        <v>317</v>
      </c>
      <c r="C254" s="82" t="s">
        <v>35</v>
      </c>
      <c r="D254" s="80"/>
      <c r="E254" s="49"/>
      <c r="F254" s="51">
        <f>IF(C254="B",IF(ROUND(E254*$G$302/113,0)&gt;36,36,ROUND(E254*$G$302/113,0)),IF(C254="W",IF(ROUND(E254*$G$303/113,0)&gt;36,36,ROUND(E254*$G$302/113,0)),
IF(C254="R",IF(ROUND(E254*$G$304/113,0)&gt;40,40,ROUND(E254*$G$304/113,0)),"??")))</f>
        <v>0</v>
      </c>
      <c r="G254" s="75">
        <v>8</v>
      </c>
      <c r="H254" s="75">
        <v>8</v>
      </c>
      <c r="I254" s="75">
        <v>8</v>
      </c>
      <c r="J254" s="75">
        <v>8</v>
      </c>
      <c r="K254" s="75">
        <v>8</v>
      </c>
      <c r="L254" s="75">
        <v>8</v>
      </c>
      <c r="M254" s="75">
        <v>8</v>
      </c>
      <c r="N254" s="75">
        <v>8</v>
      </c>
      <c r="O254" s="75">
        <v>8</v>
      </c>
      <c r="P254" s="75">
        <f>SUM(G254:O254)</f>
        <v>72</v>
      </c>
      <c r="Q254" s="75">
        <v>8</v>
      </c>
      <c r="R254" s="75">
        <v>8</v>
      </c>
      <c r="S254" s="75">
        <v>8</v>
      </c>
      <c r="T254" s="75">
        <v>8</v>
      </c>
      <c r="U254" s="75">
        <v>8</v>
      </c>
      <c r="V254" s="75">
        <v>8</v>
      </c>
      <c r="W254" s="75">
        <v>8</v>
      </c>
      <c r="X254" s="75">
        <v>8</v>
      </c>
      <c r="Y254" s="75">
        <v>8</v>
      </c>
      <c r="Z254" s="75">
        <f>SUM(Q254:Y254)</f>
        <v>72</v>
      </c>
      <c r="AA254" s="75">
        <f>P254+Z254</f>
        <v>144</v>
      </c>
      <c r="AB254" s="55">
        <f>AA254-(0.5*(IF(C254="B",IF((E254*$G$302/113)&gt;36,36,(E254*$G$302/113)),IF(C254="W",IF((E254*$G$303/113)&gt;36,36,(E254*$G$302/113)),
IF(C254="R",IF((E254*$G$304/113)&gt;40,40,(E254*$G$304/113)),"??")))))</f>
        <v>144</v>
      </c>
    </row>
    <row r="255" spans="1:28" ht="16" hidden="1" x14ac:dyDescent="0.25">
      <c r="A255" s="12">
        <v>250</v>
      </c>
      <c r="B255" s="79" t="s">
        <v>313</v>
      </c>
      <c r="C255" s="82" t="s">
        <v>35</v>
      </c>
      <c r="D255" s="80"/>
      <c r="E255" s="49"/>
      <c r="F255" s="51">
        <f>IF(C255="B",IF(ROUND(E255*$G$302/113,0)&gt;36,36,ROUND(E255*$G$302/113,0)),IF(C255="W",IF(ROUND(E255*$G$303/113,0)&gt;36,36,ROUND(E255*$G$302/113,0)),
IF(C255="R",IF(ROUND(E255*$G$304/113,0)&gt;40,40,ROUND(E255*$G$304/113,0)),"??")))</f>
        <v>0</v>
      </c>
      <c r="G255" s="75">
        <v>8</v>
      </c>
      <c r="H255" s="75">
        <v>8</v>
      </c>
      <c r="I255" s="75">
        <v>8</v>
      </c>
      <c r="J255" s="75">
        <v>8</v>
      </c>
      <c r="K255" s="75">
        <v>8</v>
      </c>
      <c r="L255" s="75">
        <v>8</v>
      </c>
      <c r="M255" s="75">
        <v>8</v>
      </c>
      <c r="N255" s="75">
        <v>8</v>
      </c>
      <c r="O255" s="75">
        <v>8</v>
      </c>
      <c r="P255" s="75">
        <f>SUM(G255:O255)</f>
        <v>72</v>
      </c>
      <c r="Q255" s="75">
        <v>8</v>
      </c>
      <c r="R255" s="75">
        <v>8</v>
      </c>
      <c r="S255" s="75">
        <v>8</v>
      </c>
      <c r="T255" s="75">
        <v>8</v>
      </c>
      <c r="U255" s="75">
        <v>8</v>
      </c>
      <c r="V255" s="75">
        <v>8</v>
      </c>
      <c r="W255" s="75">
        <v>8</v>
      </c>
      <c r="X255" s="75">
        <v>8</v>
      </c>
      <c r="Y255" s="75">
        <v>8</v>
      </c>
      <c r="Z255" s="75">
        <f>SUM(Q255:Y255)</f>
        <v>72</v>
      </c>
      <c r="AA255" s="75">
        <f>P255+Z255</f>
        <v>144</v>
      </c>
      <c r="AB255" s="55">
        <f>AA255-(0.5*(IF(C255="B",IF((E255*$G$302/113)&gt;36,36,(E255*$G$302/113)),IF(C255="W",IF((E255*$G$303/113)&gt;36,36,(E255*$G$302/113)),
IF(C255="R",IF((E255*$G$304/113)&gt;40,40,(E255*$G$304/113)),"??")))))</f>
        <v>144</v>
      </c>
    </row>
    <row r="256" spans="1:28" ht="16" hidden="1" x14ac:dyDescent="0.25">
      <c r="A256" s="11">
        <v>251</v>
      </c>
      <c r="B256" s="79" t="s">
        <v>324</v>
      </c>
      <c r="C256" s="82" t="s">
        <v>35</v>
      </c>
      <c r="D256" s="80"/>
      <c r="E256" s="49"/>
      <c r="F256" s="51">
        <f>IF(C256="B",IF(ROUND(E256*$G$302/113,0)&gt;36,36,ROUND(E256*$G$302/113,0)),IF(C256="W",IF(ROUND(E256*$G$303/113,0)&gt;36,36,ROUND(E256*$G$302/113,0)),
IF(C256="R",IF(ROUND(E256*$G$304/113,0)&gt;40,40,ROUND(E256*$G$304/113,0)),"??")))</f>
        <v>0</v>
      </c>
      <c r="G256" s="75">
        <v>8</v>
      </c>
      <c r="H256" s="75">
        <v>8</v>
      </c>
      <c r="I256" s="75">
        <v>8</v>
      </c>
      <c r="J256" s="75">
        <v>8</v>
      </c>
      <c r="K256" s="75">
        <v>8</v>
      </c>
      <c r="L256" s="75">
        <v>8</v>
      </c>
      <c r="M256" s="75">
        <v>8</v>
      </c>
      <c r="N256" s="75">
        <v>8</v>
      </c>
      <c r="O256" s="75">
        <v>8</v>
      </c>
      <c r="P256" s="75">
        <f>SUM(G256:O256)</f>
        <v>72</v>
      </c>
      <c r="Q256" s="75">
        <v>8</v>
      </c>
      <c r="R256" s="75">
        <v>8</v>
      </c>
      <c r="S256" s="75">
        <v>8</v>
      </c>
      <c r="T256" s="75">
        <v>8</v>
      </c>
      <c r="U256" s="75">
        <v>8</v>
      </c>
      <c r="V256" s="75">
        <v>8</v>
      </c>
      <c r="W256" s="75">
        <v>8</v>
      </c>
      <c r="X256" s="75">
        <v>8</v>
      </c>
      <c r="Y256" s="75">
        <v>8</v>
      </c>
      <c r="Z256" s="75">
        <f>SUM(Q256:Y256)</f>
        <v>72</v>
      </c>
      <c r="AA256" s="75">
        <f>P256+Z256</f>
        <v>144</v>
      </c>
      <c r="AB256" s="55">
        <f>AA256-(0.5*(IF(C256="B",IF((E256*$G$302/113)&gt;36,36,(E256*$G$302/113)),IF(C256="W",IF((E256*$G$303/113)&gt;36,36,(E256*$G$302/113)),
IF(C256="R",IF((E256*$G$304/113)&gt;40,40,(E256*$G$304/113)),"??")))))</f>
        <v>144</v>
      </c>
    </row>
    <row r="257" spans="1:28" ht="16" hidden="1" x14ac:dyDescent="0.25">
      <c r="A257" s="12">
        <v>252</v>
      </c>
      <c r="B257" s="79" t="s">
        <v>325</v>
      </c>
      <c r="C257" s="82" t="s">
        <v>35</v>
      </c>
      <c r="D257" s="80"/>
      <c r="E257" s="49"/>
      <c r="F257" s="51">
        <f>IF(C257="B",IF(ROUND(E257*$G$302/113,0)&gt;36,36,ROUND(E257*$G$302/113,0)),IF(C257="W",IF(ROUND(E257*$G$303/113,0)&gt;36,36,ROUND(E257*$G$302/113,0)),
IF(C257="R",IF(ROUND(E257*$G$304/113,0)&gt;40,40,ROUND(E257*$G$304/113,0)),"??")))</f>
        <v>0</v>
      </c>
      <c r="G257" s="75">
        <v>8</v>
      </c>
      <c r="H257" s="75">
        <v>8</v>
      </c>
      <c r="I257" s="75">
        <v>8</v>
      </c>
      <c r="J257" s="75">
        <v>8</v>
      </c>
      <c r="K257" s="75">
        <v>8</v>
      </c>
      <c r="L257" s="75">
        <v>8</v>
      </c>
      <c r="M257" s="75">
        <v>8</v>
      </c>
      <c r="N257" s="75">
        <v>8</v>
      </c>
      <c r="O257" s="75">
        <v>8</v>
      </c>
      <c r="P257" s="75">
        <f>SUM(G257:O257)</f>
        <v>72</v>
      </c>
      <c r="Q257" s="75">
        <v>8</v>
      </c>
      <c r="R257" s="75">
        <v>8</v>
      </c>
      <c r="S257" s="75">
        <v>8</v>
      </c>
      <c r="T257" s="75">
        <v>8</v>
      </c>
      <c r="U257" s="75">
        <v>8</v>
      </c>
      <c r="V257" s="75">
        <v>8</v>
      </c>
      <c r="W257" s="75">
        <v>8</v>
      </c>
      <c r="X257" s="75">
        <v>8</v>
      </c>
      <c r="Y257" s="75">
        <v>8</v>
      </c>
      <c r="Z257" s="75">
        <f>SUM(Q257:Y257)</f>
        <v>72</v>
      </c>
      <c r="AA257" s="75">
        <f>P257+Z257</f>
        <v>144</v>
      </c>
      <c r="AB257" s="55">
        <f>AA257-(0.5*(IF(C257="B",IF((E257*$G$302/113)&gt;36,36,(E257*$G$302/113)),IF(C257="W",IF((E257*$G$303/113)&gt;36,36,(E257*$G$302/113)),
IF(C257="R",IF((E257*$G$304/113)&gt;40,40,(E257*$G$304/113)),"??")))))</f>
        <v>144</v>
      </c>
    </row>
    <row r="258" spans="1:28" ht="16" hidden="1" x14ac:dyDescent="0.25">
      <c r="A258" s="11">
        <v>253</v>
      </c>
      <c r="B258" s="79" t="s">
        <v>266</v>
      </c>
      <c r="C258" s="82" t="s">
        <v>35</v>
      </c>
      <c r="D258" s="80"/>
      <c r="E258" s="49"/>
      <c r="F258" s="51">
        <f>IF(C258="B",IF(ROUND(E258*$G$302/113,0)&gt;36,36,ROUND(E258*$G$302/113,0)),IF(C258="W",IF(ROUND(E258*$G$303/113,0)&gt;36,36,ROUND(E258*$G$302/113,0)),
IF(C258="R",IF(ROUND(E258*$G$304/113,0)&gt;40,40,ROUND(E258*$G$304/113,0)),"??")))</f>
        <v>0</v>
      </c>
      <c r="G258" s="75">
        <v>8</v>
      </c>
      <c r="H258" s="75">
        <v>8</v>
      </c>
      <c r="I258" s="75">
        <v>8</v>
      </c>
      <c r="J258" s="75">
        <v>8</v>
      </c>
      <c r="K258" s="75">
        <v>8</v>
      </c>
      <c r="L258" s="75">
        <v>8</v>
      </c>
      <c r="M258" s="75">
        <v>8</v>
      </c>
      <c r="N258" s="75">
        <v>8</v>
      </c>
      <c r="O258" s="75">
        <v>8</v>
      </c>
      <c r="P258" s="75">
        <f>SUM(G258:O258)</f>
        <v>72</v>
      </c>
      <c r="Q258" s="75">
        <v>8</v>
      </c>
      <c r="R258" s="75">
        <v>8</v>
      </c>
      <c r="S258" s="75">
        <v>8</v>
      </c>
      <c r="T258" s="75">
        <v>8</v>
      </c>
      <c r="U258" s="75">
        <v>8</v>
      </c>
      <c r="V258" s="75">
        <v>8</v>
      </c>
      <c r="W258" s="75">
        <v>8</v>
      </c>
      <c r="X258" s="75">
        <v>8</v>
      </c>
      <c r="Y258" s="75">
        <v>8</v>
      </c>
      <c r="Z258" s="75">
        <f>SUM(Q258:Y258)</f>
        <v>72</v>
      </c>
      <c r="AA258" s="75">
        <f>P258+Z258</f>
        <v>144</v>
      </c>
      <c r="AB258" s="55">
        <f>AA258-(0.5*(IF(C258="B",IF((E258*$G$302/113)&gt;36,36,(E258*$G$302/113)),IF(C258="W",IF((E258*$G$303/113)&gt;36,36,(E258*$G$302/113)),
IF(C258="R",IF((E258*$G$304/113)&gt;40,40,(E258*$G$304/113)),"??")))))</f>
        <v>144</v>
      </c>
    </row>
    <row r="259" spans="1:28" ht="16" hidden="1" x14ac:dyDescent="0.25">
      <c r="A259" s="12">
        <v>254</v>
      </c>
      <c r="B259" s="79" t="s">
        <v>275</v>
      </c>
      <c r="C259" s="82" t="s">
        <v>35</v>
      </c>
      <c r="D259" s="80"/>
      <c r="E259" s="49"/>
      <c r="F259" s="51">
        <f>IF(C259="B",IF(ROUND(E259*$G$302/113,0)&gt;36,36,ROUND(E259*$G$302/113,0)),IF(C259="W",IF(ROUND(E259*$G$303/113,0)&gt;36,36,ROUND(E259*$G$302/113,0)),
IF(C259="R",IF(ROUND(E259*$G$304/113,0)&gt;40,40,ROUND(E259*$G$304/113,0)),"??")))</f>
        <v>0</v>
      </c>
      <c r="G259" s="75">
        <v>8</v>
      </c>
      <c r="H259" s="75">
        <v>8</v>
      </c>
      <c r="I259" s="75">
        <v>8</v>
      </c>
      <c r="J259" s="75">
        <v>8</v>
      </c>
      <c r="K259" s="75">
        <v>8</v>
      </c>
      <c r="L259" s="75">
        <v>8</v>
      </c>
      <c r="M259" s="75">
        <v>8</v>
      </c>
      <c r="N259" s="75">
        <v>8</v>
      </c>
      <c r="O259" s="75">
        <v>8</v>
      </c>
      <c r="P259" s="75">
        <f>SUM(G259:O259)</f>
        <v>72</v>
      </c>
      <c r="Q259" s="75">
        <v>8</v>
      </c>
      <c r="R259" s="75">
        <v>8</v>
      </c>
      <c r="S259" s="75">
        <v>8</v>
      </c>
      <c r="T259" s="75">
        <v>8</v>
      </c>
      <c r="U259" s="75">
        <v>8</v>
      </c>
      <c r="V259" s="75">
        <v>8</v>
      </c>
      <c r="W259" s="75">
        <v>8</v>
      </c>
      <c r="X259" s="75">
        <v>8</v>
      </c>
      <c r="Y259" s="75">
        <v>8</v>
      </c>
      <c r="Z259" s="75">
        <f>SUM(Q259:Y259)</f>
        <v>72</v>
      </c>
      <c r="AA259" s="75">
        <f>P259+Z259</f>
        <v>144</v>
      </c>
      <c r="AB259" s="55">
        <f>AA259-(0.5*(IF(C259="B",IF((E259*$G$302/113)&gt;36,36,(E259*$G$302/113)),IF(C259="W",IF((E259*$G$303/113)&gt;36,36,(E259*$G$302/113)),
IF(C259="R",IF((E259*$G$304/113)&gt;40,40,(E259*$G$304/113)),"??")))))</f>
        <v>144</v>
      </c>
    </row>
    <row r="260" spans="1:28" ht="16" hidden="1" x14ac:dyDescent="0.25">
      <c r="A260" s="11">
        <v>255</v>
      </c>
      <c r="B260" s="79" t="s">
        <v>279</v>
      </c>
      <c r="C260" s="82" t="s">
        <v>35</v>
      </c>
      <c r="D260" s="80"/>
      <c r="E260" s="49"/>
      <c r="F260" s="51">
        <f>IF(C260="B",IF(ROUND(E260*$G$302/113,0)&gt;36,36,ROUND(E260*$G$302/113,0)),IF(C260="W",IF(ROUND(E260*$G$303/113,0)&gt;36,36,ROUND(E260*$G$302/113,0)),
IF(C260="R",IF(ROUND(E260*$G$304/113,0)&gt;40,40,ROUND(E260*$G$304/113,0)),"??")))</f>
        <v>0</v>
      </c>
      <c r="G260" s="75">
        <v>8</v>
      </c>
      <c r="H260" s="75">
        <v>8</v>
      </c>
      <c r="I260" s="75">
        <v>8</v>
      </c>
      <c r="J260" s="75">
        <v>8</v>
      </c>
      <c r="K260" s="75">
        <v>8</v>
      </c>
      <c r="L260" s="75">
        <v>8</v>
      </c>
      <c r="M260" s="75">
        <v>8</v>
      </c>
      <c r="N260" s="75">
        <v>8</v>
      </c>
      <c r="O260" s="75">
        <v>8</v>
      </c>
      <c r="P260" s="75">
        <f>SUM(G260:O260)</f>
        <v>72</v>
      </c>
      <c r="Q260" s="75">
        <v>8</v>
      </c>
      <c r="R260" s="75">
        <v>8</v>
      </c>
      <c r="S260" s="75">
        <v>8</v>
      </c>
      <c r="T260" s="75">
        <v>8</v>
      </c>
      <c r="U260" s="75">
        <v>8</v>
      </c>
      <c r="V260" s="75">
        <v>8</v>
      </c>
      <c r="W260" s="75">
        <v>8</v>
      </c>
      <c r="X260" s="75">
        <v>8</v>
      </c>
      <c r="Y260" s="75">
        <v>8</v>
      </c>
      <c r="Z260" s="75">
        <f>SUM(Q260:Y260)</f>
        <v>72</v>
      </c>
      <c r="AA260" s="75">
        <f>P260+Z260</f>
        <v>144</v>
      </c>
      <c r="AB260" s="55">
        <f>AA260-(0.5*(IF(C260="B",IF((E260*$G$302/113)&gt;36,36,(E260*$G$302/113)),IF(C260="W",IF((E260*$G$303/113)&gt;36,36,(E260*$G$302/113)),
IF(C260="R",IF((E260*$G$304/113)&gt;40,40,(E260*$G$304/113)),"??")))))</f>
        <v>144</v>
      </c>
    </row>
    <row r="261" spans="1:28" ht="16" hidden="1" x14ac:dyDescent="0.25">
      <c r="A261" s="12">
        <v>256</v>
      </c>
      <c r="B261" s="79" t="s">
        <v>268</v>
      </c>
      <c r="C261" s="82" t="s">
        <v>35</v>
      </c>
      <c r="D261" s="80"/>
      <c r="E261" s="49"/>
      <c r="F261" s="51">
        <f>IF(C261="B",IF(ROUND(E261*$G$302/113,0)&gt;36,36,ROUND(E261*$G$302/113,0)),IF(C261="W",IF(ROUND(E261*$G$303/113,0)&gt;36,36,ROUND(E261*$G$302/113,0)),
IF(C261="R",IF(ROUND(E261*$G$304/113,0)&gt;40,40,ROUND(E261*$G$304/113,0)),"??")))</f>
        <v>0</v>
      </c>
      <c r="G261" s="75">
        <v>8</v>
      </c>
      <c r="H261" s="75">
        <v>8</v>
      </c>
      <c r="I261" s="75">
        <v>8</v>
      </c>
      <c r="J261" s="75">
        <v>8</v>
      </c>
      <c r="K261" s="75">
        <v>8</v>
      </c>
      <c r="L261" s="75">
        <v>8</v>
      </c>
      <c r="M261" s="75">
        <v>8</v>
      </c>
      <c r="N261" s="75">
        <v>8</v>
      </c>
      <c r="O261" s="75">
        <v>8</v>
      </c>
      <c r="P261" s="75">
        <f>SUM(G261:O261)</f>
        <v>72</v>
      </c>
      <c r="Q261" s="75">
        <v>8</v>
      </c>
      <c r="R261" s="75">
        <v>8</v>
      </c>
      <c r="S261" s="75">
        <v>8</v>
      </c>
      <c r="T261" s="75">
        <v>8</v>
      </c>
      <c r="U261" s="75">
        <v>8</v>
      </c>
      <c r="V261" s="75">
        <v>8</v>
      </c>
      <c r="W261" s="75">
        <v>8</v>
      </c>
      <c r="X261" s="75">
        <v>8</v>
      </c>
      <c r="Y261" s="75">
        <v>8</v>
      </c>
      <c r="Z261" s="75">
        <f>SUM(Q261:Y261)</f>
        <v>72</v>
      </c>
      <c r="AA261" s="75">
        <f>P261+Z261</f>
        <v>144</v>
      </c>
      <c r="AB261" s="55">
        <f>AA261-(0.5*(IF(C261="B",IF((E261*$G$302/113)&gt;36,36,(E261*$G$302/113)),IF(C261="W",IF((E261*$G$303/113)&gt;36,36,(E261*$G$302/113)),
IF(C261="R",IF((E261*$G$304/113)&gt;40,40,(E261*$G$304/113)),"??")))))</f>
        <v>144</v>
      </c>
    </row>
    <row r="262" spans="1:28" ht="16" hidden="1" x14ac:dyDescent="0.25">
      <c r="A262" s="11">
        <v>257</v>
      </c>
      <c r="B262" s="79" t="s">
        <v>304</v>
      </c>
      <c r="C262" s="82" t="s">
        <v>35</v>
      </c>
      <c r="D262" s="80"/>
      <c r="E262" s="49"/>
      <c r="F262" s="51">
        <f>IF(C262="B",IF(ROUND(E262*$G$302/113,0)&gt;36,36,ROUND(E262*$G$302/113,0)),IF(C262="W",IF(ROUND(E262*$G$303/113,0)&gt;36,36,ROUND(E262*$G$302/113,0)),
IF(C262="R",IF(ROUND(E262*$G$304/113,0)&gt;40,40,ROUND(E262*$G$304/113,0)),"??")))</f>
        <v>0</v>
      </c>
      <c r="G262" s="75">
        <v>8</v>
      </c>
      <c r="H262" s="75">
        <v>8</v>
      </c>
      <c r="I262" s="75">
        <v>8</v>
      </c>
      <c r="J262" s="75">
        <v>8</v>
      </c>
      <c r="K262" s="75">
        <v>8</v>
      </c>
      <c r="L262" s="75">
        <v>8</v>
      </c>
      <c r="M262" s="75">
        <v>8</v>
      </c>
      <c r="N262" s="75">
        <v>8</v>
      </c>
      <c r="O262" s="75">
        <v>8</v>
      </c>
      <c r="P262" s="75">
        <f>SUM(G262:O262)</f>
        <v>72</v>
      </c>
      <c r="Q262" s="75">
        <v>8</v>
      </c>
      <c r="R262" s="75">
        <v>8</v>
      </c>
      <c r="S262" s="75">
        <v>8</v>
      </c>
      <c r="T262" s="75">
        <v>8</v>
      </c>
      <c r="U262" s="75">
        <v>8</v>
      </c>
      <c r="V262" s="75">
        <v>8</v>
      </c>
      <c r="W262" s="75">
        <v>8</v>
      </c>
      <c r="X262" s="75">
        <v>8</v>
      </c>
      <c r="Y262" s="75">
        <v>8</v>
      </c>
      <c r="Z262" s="75">
        <f>SUM(Q262:Y262)</f>
        <v>72</v>
      </c>
      <c r="AA262" s="75">
        <f>P262+Z262</f>
        <v>144</v>
      </c>
      <c r="AB262" s="55">
        <f>AA262-(0.5*(IF(C262="B",IF((E262*$G$302/113)&gt;36,36,(E262*$G$302/113)),IF(C262="W",IF((E262*$G$303/113)&gt;36,36,(E262*$G$302/113)),
IF(C262="R",IF((E262*$G$304/113)&gt;40,40,(E262*$G$304/113)),"??")))))</f>
        <v>144</v>
      </c>
    </row>
    <row r="263" spans="1:28" ht="16" hidden="1" x14ac:dyDescent="0.25">
      <c r="A263" s="12">
        <v>258</v>
      </c>
      <c r="B263" s="79" t="s">
        <v>303</v>
      </c>
      <c r="C263" s="82" t="s">
        <v>35</v>
      </c>
      <c r="D263" s="80"/>
      <c r="E263" s="49"/>
      <c r="F263" s="51">
        <f>IF(C263="B",IF(ROUND(E263*$G$302/113,0)&gt;36,36,ROUND(E263*$G$302/113,0)),IF(C263="W",IF(ROUND(E263*$G$303/113,0)&gt;36,36,ROUND(E263*$G$302/113,0)),
IF(C263="R",IF(ROUND(E263*$G$304/113,0)&gt;40,40,ROUND(E263*$G$304/113,0)),"??")))</f>
        <v>0</v>
      </c>
      <c r="G263" s="75">
        <v>8</v>
      </c>
      <c r="H263" s="75">
        <v>8</v>
      </c>
      <c r="I263" s="75">
        <v>8</v>
      </c>
      <c r="J263" s="75">
        <v>8</v>
      </c>
      <c r="K263" s="75">
        <v>8</v>
      </c>
      <c r="L263" s="75">
        <v>8</v>
      </c>
      <c r="M263" s="75">
        <v>8</v>
      </c>
      <c r="N263" s="75">
        <v>8</v>
      </c>
      <c r="O263" s="75">
        <v>8</v>
      </c>
      <c r="P263" s="75">
        <f>SUM(G263:O263)</f>
        <v>72</v>
      </c>
      <c r="Q263" s="75">
        <v>8</v>
      </c>
      <c r="R263" s="75">
        <v>8</v>
      </c>
      <c r="S263" s="75">
        <v>8</v>
      </c>
      <c r="T263" s="75">
        <v>8</v>
      </c>
      <c r="U263" s="75">
        <v>8</v>
      </c>
      <c r="V263" s="75">
        <v>8</v>
      </c>
      <c r="W263" s="75">
        <v>8</v>
      </c>
      <c r="X263" s="75">
        <v>8</v>
      </c>
      <c r="Y263" s="75">
        <v>8</v>
      </c>
      <c r="Z263" s="75">
        <f>SUM(Q263:Y263)</f>
        <v>72</v>
      </c>
      <c r="AA263" s="75">
        <f>P263+Z263</f>
        <v>144</v>
      </c>
      <c r="AB263" s="55">
        <f>AA263-(0.5*(IF(C263="B",IF((E263*$G$302/113)&gt;36,36,(E263*$G$302/113)),IF(C263="W",IF((E263*$G$303/113)&gt;36,36,(E263*$G$302/113)),
IF(C263="R",IF((E263*$G$304/113)&gt;40,40,(E263*$G$304/113)),"??")))))</f>
        <v>144</v>
      </c>
    </row>
    <row r="264" spans="1:28" ht="16" hidden="1" x14ac:dyDescent="0.25">
      <c r="A264" s="11">
        <v>259</v>
      </c>
      <c r="B264" s="79" t="s">
        <v>273</v>
      </c>
      <c r="C264" s="82" t="s">
        <v>35</v>
      </c>
      <c r="D264" s="80"/>
      <c r="E264" s="49"/>
      <c r="F264" s="51">
        <f>IF(C264="B",IF(ROUND(E264*$G$302/113,0)&gt;36,36,ROUND(E264*$G$302/113,0)),IF(C264="W",IF(ROUND(E264*$G$303/113,0)&gt;36,36,ROUND(E264*$G$302/113,0)),
IF(C264="R",IF(ROUND(E264*$G$304/113,0)&gt;40,40,ROUND(E264*$G$304/113,0)),"??")))</f>
        <v>0</v>
      </c>
      <c r="G264" s="75">
        <v>8</v>
      </c>
      <c r="H264" s="75">
        <v>8</v>
      </c>
      <c r="I264" s="75">
        <v>8</v>
      </c>
      <c r="J264" s="75">
        <v>8</v>
      </c>
      <c r="K264" s="75">
        <v>8</v>
      </c>
      <c r="L264" s="75">
        <v>8</v>
      </c>
      <c r="M264" s="75">
        <v>8</v>
      </c>
      <c r="N264" s="75">
        <v>8</v>
      </c>
      <c r="O264" s="75">
        <v>8</v>
      </c>
      <c r="P264" s="75">
        <f>SUM(G264:O264)</f>
        <v>72</v>
      </c>
      <c r="Q264" s="75">
        <v>8</v>
      </c>
      <c r="R264" s="75">
        <v>8</v>
      </c>
      <c r="S264" s="75">
        <v>8</v>
      </c>
      <c r="T264" s="75">
        <v>8</v>
      </c>
      <c r="U264" s="75">
        <v>8</v>
      </c>
      <c r="V264" s="75">
        <v>8</v>
      </c>
      <c r="W264" s="75">
        <v>8</v>
      </c>
      <c r="X264" s="75">
        <v>8</v>
      </c>
      <c r="Y264" s="75">
        <v>8</v>
      </c>
      <c r="Z264" s="75">
        <f>SUM(Q264:Y264)</f>
        <v>72</v>
      </c>
      <c r="AA264" s="75">
        <f>P264+Z264</f>
        <v>144</v>
      </c>
      <c r="AB264" s="55">
        <f>AA264-(0.5*(IF(C264="B",IF((E264*$G$302/113)&gt;36,36,(E264*$G$302/113)),IF(C264="W",IF((E264*$G$303/113)&gt;36,36,(E264*$G$302/113)),
IF(C264="R",IF((E264*$G$304/113)&gt;40,40,(E264*$G$304/113)),"??")))))</f>
        <v>144</v>
      </c>
    </row>
    <row r="265" spans="1:28" ht="16" hidden="1" x14ac:dyDescent="0.25">
      <c r="A265" s="12">
        <v>260</v>
      </c>
      <c r="B265" s="79" t="s">
        <v>270</v>
      </c>
      <c r="C265" s="82" t="s">
        <v>35</v>
      </c>
      <c r="D265" s="80"/>
      <c r="E265" s="49"/>
      <c r="F265" s="51">
        <f>IF(C265="B",IF(ROUND(E265*$G$302/113,0)&gt;36,36,ROUND(E265*$G$302/113,0)),IF(C265="W",IF(ROUND(E265*$G$303/113,0)&gt;36,36,ROUND(E265*$G$302/113,0)),
IF(C265="R",IF(ROUND(E265*$G$304/113,0)&gt;40,40,ROUND(E265*$G$304/113,0)),"??")))</f>
        <v>0</v>
      </c>
      <c r="G265" s="75">
        <v>8</v>
      </c>
      <c r="H265" s="75">
        <v>8</v>
      </c>
      <c r="I265" s="75">
        <v>8</v>
      </c>
      <c r="J265" s="75">
        <v>8</v>
      </c>
      <c r="K265" s="75">
        <v>8</v>
      </c>
      <c r="L265" s="75">
        <v>8</v>
      </c>
      <c r="M265" s="75">
        <v>8</v>
      </c>
      <c r="N265" s="75">
        <v>8</v>
      </c>
      <c r="O265" s="75">
        <v>8</v>
      </c>
      <c r="P265" s="75">
        <f>SUM(G265:O265)</f>
        <v>72</v>
      </c>
      <c r="Q265" s="75">
        <v>8</v>
      </c>
      <c r="R265" s="75">
        <v>8</v>
      </c>
      <c r="S265" s="75">
        <v>8</v>
      </c>
      <c r="T265" s="75">
        <v>8</v>
      </c>
      <c r="U265" s="75">
        <v>8</v>
      </c>
      <c r="V265" s="75">
        <v>8</v>
      </c>
      <c r="W265" s="75">
        <v>8</v>
      </c>
      <c r="X265" s="75">
        <v>8</v>
      </c>
      <c r="Y265" s="75">
        <v>8</v>
      </c>
      <c r="Z265" s="75">
        <f>SUM(Q265:Y265)</f>
        <v>72</v>
      </c>
      <c r="AA265" s="75">
        <f>P265+Z265</f>
        <v>144</v>
      </c>
      <c r="AB265" s="55">
        <f>AA265-(0.5*(IF(C265="B",IF((E265*$G$302/113)&gt;36,36,(E265*$G$302/113)),IF(C265="W",IF((E265*$G$303/113)&gt;36,36,(E265*$G$302/113)),
IF(C265="R",IF((E265*$G$304/113)&gt;40,40,(E265*$G$304/113)),"??")))))</f>
        <v>144</v>
      </c>
    </row>
    <row r="266" spans="1:28" ht="16" hidden="1" x14ac:dyDescent="0.25">
      <c r="A266" s="12">
        <v>261</v>
      </c>
      <c r="B266" s="79" t="s">
        <v>271</v>
      </c>
      <c r="C266" s="82" t="s">
        <v>35</v>
      </c>
      <c r="D266" s="80"/>
      <c r="E266" s="49"/>
      <c r="F266" s="51">
        <f>IF(C266="B",IF(ROUND(E266*$G$302/113,0)&gt;36,36,ROUND(E266*$G$302/113,0)),IF(C266="W",IF(ROUND(E266*$G$303/113,0)&gt;36,36,ROUND(E266*$G$302/113,0)),
IF(C266="R",IF(ROUND(E266*$G$304/113,0)&gt;40,40,ROUND(E266*$G$304/113,0)),"??")))</f>
        <v>0</v>
      </c>
      <c r="G266" s="75">
        <v>8</v>
      </c>
      <c r="H266" s="75">
        <v>8</v>
      </c>
      <c r="I266" s="75">
        <v>8</v>
      </c>
      <c r="J266" s="75">
        <v>8</v>
      </c>
      <c r="K266" s="75">
        <v>8</v>
      </c>
      <c r="L266" s="75">
        <v>8</v>
      </c>
      <c r="M266" s="75">
        <v>8</v>
      </c>
      <c r="N266" s="75">
        <v>8</v>
      </c>
      <c r="O266" s="75">
        <v>8</v>
      </c>
      <c r="P266" s="75">
        <f>SUM(G266:O266)</f>
        <v>72</v>
      </c>
      <c r="Q266" s="75">
        <v>8</v>
      </c>
      <c r="R266" s="75">
        <v>8</v>
      </c>
      <c r="S266" s="75">
        <v>8</v>
      </c>
      <c r="T266" s="75">
        <v>8</v>
      </c>
      <c r="U266" s="75">
        <v>8</v>
      </c>
      <c r="V266" s="75">
        <v>8</v>
      </c>
      <c r="W266" s="75">
        <v>8</v>
      </c>
      <c r="X266" s="75">
        <v>8</v>
      </c>
      <c r="Y266" s="75">
        <v>8</v>
      </c>
      <c r="Z266" s="75">
        <f>SUM(Q266:Y266)</f>
        <v>72</v>
      </c>
      <c r="AA266" s="75">
        <f>P266+Z266</f>
        <v>144</v>
      </c>
      <c r="AB266" s="55">
        <f>AA266-(0.5*(IF(C266="B",IF((E266*$G$302/113)&gt;36,36,(E266*$G$302/113)),IF(C266="W",IF((E266*$G$303/113)&gt;36,36,(E266*$G$302/113)),
IF(C266="R",IF((E266*$G$304/113)&gt;40,40,(E266*$G$304/113)),"??")))))</f>
        <v>144</v>
      </c>
    </row>
    <row r="267" spans="1:28" ht="16" hidden="1" x14ac:dyDescent="0.25">
      <c r="A267" s="132">
        <v>262</v>
      </c>
      <c r="B267" s="79" t="s">
        <v>277</v>
      </c>
      <c r="C267" s="82" t="s">
        <v>35</v>
      </c>
      <c r="D267" s="80"/>
      <c r="E267" s="49"/>
      <c r="F267" s="51">
        <f>IF(C267="B",IF(ROUND(E267*$G$302/113,0)&gt;36,36,ROUND(E267*$G$302/113,0)),IF(C267="W",IF(ROUND(E267*$G$303/113,0)&gt;36,36,ROUND(E267*$G$302/113,0)),
IF(C267="R",IF(ROUND(E267*$G$304/113,0)&gt;40,40,ROUND(E267*$G$304/113,0)),"??")))</f>
        <v>0</v>
      </c>
      <c r="G267" s="75">
        <v>8</v>
      </c>
      <c r="H267" s="75">
        <v>8</v>
      </c>
      <c r="I267" s="75">
        <v>8</v>
      </c>
      <c r="J267" s="75">
        <v>8</v>
      </c>
      <c r="K267" s="75">
        <v>8</v>
      </c>
      <c r="L267" s="75">
        <v>8</v>
      </c>
      <c r="M267" s="75">
        <v>8</v>
      </c>
      <c r="N267" s="75">
        <v>8</v>
      </c>
      <c r="O267" s="75">
        <v>8</v>
      </c>
      <c r="P267" s="75">
        <f>SUM(G267:O267)</f>
        <v>72</v>
      </c>
      <c r="Q267" s="75">
        <v>8</v>
      </c>
      <c r="R267" s="75">
        <v>8</v>
      </c>
      <c r="S267" s="75">
        <v>8</v>
      </c>
      <c r="T267" s="75">
        <v>8</v>
      </c>
      <c r="U267" s="75">
        <v>8</v>
      </c>
      <c r="V267" s="75">
        <v>8</v>
      </c>
      <c r="W267" s="75">
        <v>8</v>
      </c>
      <c r="X267" s="75">
        <v>8</v>
      </c>
      <c r="Y267" s="75">
        <v>8</v>
      </c>
      <c r="Z267" s="75">
        <f>SUM(Q267:Y267)</f>
        <v>72</v>
      </c>
      <c r="AA267" s="75">
        <f>P267+Z267</f>
        <v>144</v>
      </c>
      <c r="AB267" s="55">
        <f>AA267-(0.5*(IF(C267="B",IF((E267*$G$302/113)&gt;36,36,(E267*$G$302/113)),IF(C267="W",IF((E267*$G$303/113)&gt;36,36,(E267*$G$302/113)),
IF(C267="R",IF((E267*$G$304/113)&gt;40,40,(E267*$G$304/113)),"??")))))</f>
        <v>144</v>
      </c>
    </row>
    <row r="268" spans="1:28" ht="16" hidden="1" x14ac:dyDescent="0.25">
      <c r="A268" s="132">
        <v>263</v>
      </c>
      <c r="B268" s="79" t="s">
        <v>267</v>
      </c>
      <c r="C268" s="82" t="s">
        <v>35</v>
      </c>
      <c r="D268" s="80"/>
      <c r="E268" s="49"/>
      <c r="F268" s="51">
        <f>IF(C268="B",IF(ROUND(E268*$G$302/113,0)&gt;36,36,ROUND(E268*$G$302/113,0)),IF(C268="W",IF(ROUND(E268*$G$303/113,0)&gt;36,36,ROUND(E268*$G$302/113,0)),
IF(C268="R",IF(ROUND(E268*$G$304/113,0)&gt;40,40,ROUND(E268*$G$304/113,0)),"??")))</f>
        <v>0</v>
      </c>
      <c r="G268" s="75">
        <v>8</v>
      </c>
      <c r="H268" s="75">
        <v>8</v>
      </c>
      <c r="I268" s="75">
        <v>8</v>
      </c>
      <c r="J268" s="75">
        <v>8</v>
      </c>
      <c r="K268" s="75">
        <v>8</v>
      </c>
      <c r="L268" s="75">
        <v>8</v>
      </c>
      <c r="M268" s="75">
        <v>8</v>
      </c>
      <c r="N268" s="75">
        <v>8</v>
      </c>
      <c r="O268" s="75">
        <v>8</v>
      </c>
      <c r="P268" s="75">
        <f>SUM(G268:O268)</f>
        <v>72</v>
      </c>
      <c r="Q268" s="75">
        <v>8</v>
      </c>
      <c r="R268" s="75">
        <v>8</v>
      </c>
      <c r="S268" s="75">
        <v>8</v>
      </c>
      <c r="T268" s="75">
        <v>8</v>
      </c>
      <c r="U268" s="75">
        <v>8</v>
      </c>
      <c r="V268" s="75">
        <v>8</v>
      </c>
      <c r="W268" s="75">
        <v>8</v>
      </c>
      <c r="X268" s="75">
        <v>8</v>
      </c>
      <c r="Y268" s="75">
        <v>8</v>
      </c>
      <c r="Z268" s="75">
        <f>SUM(Q268:Y268)</f>
        <v>72</v>
      </c>
      <c r="AA268" s="75">
        <f>P268+Z268</f>
        <v>144</v>
      </c>
      <c r="AB268" s="55">
        <f>AA268-(0.5*(IF(C268="B",IF((E268*$G$302/113)&gt;36,36,(E268*$G$302/113)),IF(C268="W",IF((E268*$G$303/113)&gt;36,36,(E268*$G$302/113)),
IF(C268="R",IF((E268*$G$304/113)&gt;40,40,(E268*$G$304/113)),"??")))))</f>
        <v>144</v>
      </c>
    </row>
    <row r="269" spans="1:28" ht="16" hidden="1" x14ac:dyDescent="0.25">
      <c r="A269" s="132">
        <v>264</v>
      </c>
      <c r="B269" s="79" t="s">
        <v>302</v>
      </c>
      <c r="C269" s="82" t="s">
        <v>35</v>
      </c>
      <c r="D269" s="80"/>
      <c r="E269" s="49"/>
      <c r="F269" s="51">
        <f>IF(C269="B",IF(ROUND(E269*$G$302/113,0)&gt;36,36,ROUND(E269*$G$302/113,0)),IF(C269="W",IF(ROUND(E269*$G$303/113,0)&gt;36,36,ROUND(E269*$G$302/113,0)),
IF(C269="R",IF(ROUND(E269*$G$304/113,0)&gt;40,40,ROUND(E269*$G$304/113,0)),"??")))</f>
        <v>0</v>
      </c>
      <c r="G269" s="75">
        <v>8</v>
      </c>
      <c r="H269" s="75">
        <v>8</v>
      </c>
      <c r="I269" s="75">
        <v>8</v>
      </c>
      <c r="J269" s="75">
        <v>8</v>
      </c>
      <c r="K269" s="75">
        <v>8</v>
      </c>
      <c r="L269" s="75">
        <v>8</v>
      </c>
      <c r="M269" s="75">
        <v>8</v>
      </c>
      <c r="N269" s="75">
        <v>8</v>
      </c>
      <c r="O269" s="75">
        <v>8</v>
      </c>
      <c r="P269" s="75">
        <f>SUM(G269:O269)</f>
        <v>72</v>
      </c>
      <c r="Q269" s="75">
        <v>8</v>
      </c>
      <c r="R269" s="75">
        <v>8</v>
      </c>
      <c r="S269" s="75">
        <v>8</v>
      </c>
      <c r="T269" s="75">
        <v>8</v>
      </c>
      <c r="U269" s="75">
        <v>8</v>
      </c>
      <c r="V269" s="75">
        <v>8</v>
      </c>
      <c r="W269" s="75">
        <v>8</v>
      </c>
      <c r="X269" s="75">
        <v>8</v>
      </c>
      <c r="Y269" s="75">
        <v>8</v>
      </c>
      <c r="Z269" s="75">
        <f>SUM(Q269:Y269)</f>
        <v>72</v>
      </c>
      <c r="AA269" s="75">
        <f>P269+Z269</f>
        <v>144</v>
      </c>
      <c r="AB269" s="55">
        <f>AA269-(0.5*(IF(C269="B",IF((E269*$G$302/113)&gt;36,36,(E269*$G$302/113)),IF(C269="W",IF((E269*$G$303/113)&gt;36,36,(E269*$G$302/113)),
IF(C269="R",IF((E269*$G$304/113)&gt;40,40,(E269*$G$304/113)),"??")))))</f>
        <v>144</v>
      </c>
    </row>
    <row r="270" spans="1:28" ht="16" hidden="1" x14ac:dyDescent="0.25">
      <c r="A270" s="132">
        <v>265</v>
      </c>
      <c r="B270" s="79" t="s">
        <v>272</v>
      </c>
      <c r="C270" s="82" t="s">
        <v>36</v>
      </c>
      <c r="D270" s="80"/>
      <c r="E270" s="49"/>
      <c r="F270" s="51">
        <f>IF(C270="B",IF(ROUND(E270*$G$302/113,0)&gt;36,36,ROUND(E270*$G$302/113,0)),IF(C270="W",IF(ROUND(E270*$G$303/113,0)&gt;36,36,ROUND(E270*$G$302/113,0)),
IF(C270="R",IF(ROUND(E270*$G$304/113,0)&gt;40,40,ROUND(E270*$G$304/113,0)),"??")))</f>
        <v>0</v>
      </c>
      <c r="G270" s="75">
        <v>8</v>
      </c>
      <c r="H270" s="75">
        <v>8</v>
      </c>
      <c r="I270" s="75">
        <v>8</v>
      </c>
      <c r="J270" s="75">
        <v>8</v>
      </c>
      <c r="K270" s="75">
        <v>8</v>
      </c>
      <c r="L270" s="75">
        <v>8</v>
      </c>
      <c r="M270" s="75">
        <v>8</v>
      </c>
      <c r="N270" s="75">
        <v>8</v>
      </c>
      <c r="O270" s="75">
        <v>8</v>
      </c>
      <c r="P270" s="75">
        <f>SUM(G270:O270)</f>
        <v>72</v>
      </c>
      <c r="Q270" s="75">
        <v>8</v>
      </c>
      <c r="R270" s="75">
        <v>8</v>
      </c>
      <c r="S270" s="75">
        <v>8</v>
      </c>
      <c r="T270" s="75">
        <v>8</v>
      </c>
      <c r="U270" s="75">
        <v>8</v>
      </c>
      <c r="V270" s="75">
        <v>8</v>
      </c>
      <c r="W270" s="75">
        <v>8</v>
      </c>
      <c r="X270" s="75">
        <v>8</v>
      </c>
      <c r="Y270" s="75">
        <v>8</v>
      </c>
      <c r="Z270" s="75">
        <f>SUM(Q270:Y270)</f>
        <v>72</v>
      </c>
      <c r="AA270" s="75">
        <f>P270+Z270</f>
        <v>144</v>
      </c>
      <c r="AB270" s="55">
        <f>AA270-(0.5*(IF(C270="B",IF((E270*$G$302/113)&gt;36,36,(E270*$G$302/113)),IF(C270="W",IF((E270*$G$303/113)&gt;36,36,(E270*$G$302/113)),
IF(C270="R",IF((E270*$G$304/113)&gt;40,40,(E270*$G$304/113)),"??")))))</f>
        <v>144</v>
      </c>
    </row>
    <row r="271" spans="1:28" ht="16" hidden="1" x14ac:dyDescent="0.25">
      <c r="A271" s="132">
        <v>266</v>
      </c>
      <c r="B271" s="79" t="s">
        <v>243</v>
      </c>
      <c r="C271" s="82" t="s">
        <v>35</v>
      </c>
      <c r="D271" s="80"/>
      <c r="E271" s="49"/>
      <c r="F271" s="51">
        <f>IF(C271="B",IF(ROUND(E271*$G$302/113,0)&gt;36,36,ROUND(E271*$G$302/113,0)),IF(C271="W",IF(ROUND(E271*$G$303/113,0)&gt;36,36,ROUND(E271*$G$302/113,0)),
IF(C271="R",IF(ROUND(E271*$G$304/113,0)&gt;40,40,ROUND(E271*$G$304/113,0)),"??")))</f>
        <v>0</v>
      </c>
      <c r="G271" s="75">
        <v>8</v>
      </c>
      <c r="H271" s="75">
        <v>8</v>
      </c>
      <c r="I271" s="75">
        <v>8</v>
      </c>
      <c r="J271" s="75">
        <v>8</v>
      </c>
      <c r="K271" s="75">
        <v>8</v>
      </c>
      <c r="L271" s="75">
        <v>8</v>
      </c>
      <c r="M271" s="75">
        <v>8</v>
      </c>
      <c r="N271" s="75">
        <v>8</v>
      </c>
      <c r="O271" s="75">
        <v>8</v>
      </c>
      <c r="P271" s="75">
        <f>SUM(G271:O271)</f>
        <v>72</v>
      </c>
      <c r="Q271" s="75">
        <v>8</v>
      </c>
      <c r="R271" s="75">
        <v>8</v>
      </c>
      <c r="S271" s="75">
        <v>8</v>
      </c>
      <c r="T271" s="75">
        <v>8</v>
      </c>
      <c r="U271" s="75">
        <v>8</v>
      </c>
      <c r="V271" s="75">
        <v>8</v>
      </c>
      <c r="W271" s="75">
        <v>8</v>
      </c>
      <c r="X271" s="75">
        <v>8</v>
      </c>
      <c r="Y271" s="75">
        <v>8</v>
      </c>
      <c r="Z271" s="75">
        <f>SUM(Q271:Y271)</f>
        <v>72</v>
      </c>
      <c r="AA271" s="75">
        <f>P271+Z271</f>
        <v>144</v>
      </c>
      <c r="AB271" s="55">
        <f>AA271-(0.5*(IF(C271="B",IF((E271*$G$302/113)&gt;36,36,(E271*$G$302/113)),IF(C271="W",IF((E271*$G$303/113)&gt;36,36,(E271*$G$302/113)),
IF(C271="R",IF((E271*$G$304/113)&gt;40,40,(E271*$G$304/113)),"??")))))</f>
        <v>144</v>
      </c>
    </row>
    <row r="272" spans="1:28" ht="16" hidden="1" x14ac:dyDescent="0.25">
      <c r="A272" s="132">
        <v>267</v>
      </c>
      <c r="B272" s="79" t="s">
        <v>234</v>
      </c>
      <c r="C272" s="82" t="s">
        <v>35</v>
      </c>
      <c r="D272" s="80"/>
      <c r="E272" s="49"/>
      <c r="F272" s="51">
        <f>IF(C272="B",IF(ROUND(E272*$G$302/113,0)&gt;36,36,ROUND(E272*$G$302/113,0)),IF(C272="W",IF(ROUND(E272*$G$303/113,0)&gt;36,36,ROUND(E272*$G$302/113,0)),
IF(C272="R",IF(ROUND(E272*$G$304/113,0)&gt;40,40,ROUND(E272*$G$304/113,0)),"??")))</f>
        <v>0</v>
      </c>
      <c r="G272" s="75">
        <v>8</v>
      </c>
      <c r="H272" s="75">
        <v>8</v>
      </c>
      <c r="I272" s="75">
        <v>8</v>
      </c>
      <c r="J272" s="75">
        <v>8</v>
      </c>
      <c r="K272" s="75">
        <v>8</v>
      </c>
      <c r="L272" s="75">
        <v>8</v>
      </c>
      <c r="M272" s="75">
        <v>8</v>
      </c>
      <c r="N272" s="75">
        <v>8</v>
      </c>
      <c r="O272" s="75">
        <v>8</v>
      </c>
      <c r="P272" s="75">
        <f>SUM(G272:O272)</f>
        <v>72</v>
      </c>
      <c r="Q272" s="75">
        <v>8</v>
      </c>
      <c r="R272" s="75">
        <v>8</v>
      </c>
      <c r="S272" s="75">
        <v>8</v>
      </c>
      <c r="T272" s="75">
        <v>8</v>
      </c>
      <c r="U272" s="75">
        <v>8</v>
      </c>
      <c r="V272" s="75">
        <v>8</v>
      </c>
      <c r="W272" s="75">
        <v>8</v>
      </c>
      <c r="X272" s="75">
        <v>8</v>
      </c>
      <c r="Y272" s="75">
        <v>8</v>
      </c>
      <c r="Z272" s="75">
        <f>SUM(Q272:Y272)</f>
        <v>72</v>
      </c>
      <c r="AA272" s="75">
        <f>P272+Z272</f>
        <v>144</v>
      </c>
      <c r="AB272" s="55">
        <f>AA272-(0.5*(IF(C272="B",IF((E272*$G$302/113)&gt;36,36,(E272*$G$302/113)),IF(C272="W",IF((E272*$G$303/113)&gt;36,36,(E272*$G$302/113)),
IF(C272="R",IF((E272*$G$304/113)&gt;40,40,(E272*$G$304/113)),"??")))))</f>
        <v>144</v>
      </c>
    </row>
    <row r="273" spans="1:28" ht="16" hidden="1" x14ac:dyDescent="0.25">
      <c r="A273" s="132">
        <v>268</v>
      </c>
      <c r="B273" s="79" t="s">
        <v>265</v>
      </c>
      <c r="C273" s="82" t="s">
        <v>35</v>
      </c>
      <c r="D273" s="80"/>
      <c r="E273" s="49"/>
      <c r="F273" s="51">
        <f>IF(C273="B",IF(ROUND(E273*$G$302/113,0)&gt;36,36,ROUND(E273*$G$302/113,0)),IF(C273="W",IF(ROUND(E273*$G$303/113,0)&gt;36,36,ROUND(E273*$G$302/113,0)),
IF(C273="R",IF(ROUND(E273*$G$304/113,0)&gt;40,40,ROUND(E273*$G$304/113,0)),"??")))</f>
        <v>0</v>
      </c>
      <c r="G273" s="75">
        <v>8</v>
      </c>
      <c r="H273" s="75">
        <v>8</v>
      </c>
      <c r="I273" s="75">
        <v>8</v>
      </c>
      <c r="J273" s="75">
        <v>8</v>
      </c>
      <c r="K273" s="75">
        <v>8</v>
      </c>
      <c r="L273" s="75">
        <v>8</v>
      </c>
      <c r="M273" s="75">
        <v>8</v>
      </c>
      <c r="N273" s="75">
        <v>8</v>
      </c>
      <c r="O273" s="75">
        <v>8</v>
      </c>
      <c r="P273" s="75">
        <f>SUM(G273:O273)</f>
        <v>72</v>
      </c>
      <c r="Q273" s="75">
        <v>8</v>
      </c>
      <c r="R273" s="75">
        <v>8</v>
      </c>
      <c r="S273" s="75">
        <v>8</v>
      </c>
      <c r="T273" s="75">
        <v>8</v>
      </c>
      <c r="U273" s="75">
        <v>8</v>
      </c>
      <c r="V273" s="75">
        <v>8</v>
      </c>
      <c r="W273" s="75">
        <v>8</v>
      </c>
      <c r="X273" s="75">
        <v>8</v>
      </c>
      <c r="Y273" s="75">
        <v>8</v>
      </c>
      <c r="Z273" s="75">
        <f>SUM(Q273:Y273)</f>
        <v>72</v>
      </c>
      <c r="AA273" s="75">
        <f>P273+Z273</f>
        <v>144</v>
      </c>
      <c r="AB273" s="55">
        <f>AA273-(0.5*(IF(C273="B",IF((E273*$G$302/113)&gt;36,36,(E273*$G$302/113)),IF(C273="W",IF((E273*$G$303/113)&gt;36,36,(E273*$G$302/113)),
IF(C273="R",IF((E273*$G$304/113)&gt;40,40,(E273*$G$304/113)),"??")))))</f>
        <v>144</v>
      </c>
    </row>
    <row r="274" spans="1:28" ht="16" x14ac:dyDescent="0.25">
      <c r="A274" s="139"/>
      <c r="B274" s="147"/>
      <c r="C274" s="82"/>
      <c r="D274" s="80"/>
      <c r="E274" s="49"/>
      <c r="F274" s="51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55"/>
    </row>
    <row r="275" spans="1:28" ht="17" thickBot="1" x14ac:dyDescent="0.3">
      <c r="A275" s="139"/>
      <c r="B275" s="18"/>
      <c r="C275" s="18"/>
      <c r="D275" s="22"/>
      <c r="E275" s="30"/>
      <c r="F275" s="30"/>
      <c r="G275" s="30"/>
      <c r="H275" s="30"/>
      <c r="I275" s="30"/>
      <c r="J275" s="30"/>
      <c r="K275" s="19"/>
      <c r="L275" s="5"/>
      <c r="M275" s="22"/>
      <c r="N275" s="31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32"/>
    </row>
    <row r="276" spans="1:28" ht="43" x14ac:dyDescent="0.6">
      <c r="A276" s="139"/>
      <c r="B276" s="171" t="s">
        <v>16</v>
      </c>
      <c r="C276" s="172"/>
      <c r="D276" s="172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3"/>
      <c r="S276" s="5"/>
      <c r="T276" s="5"/>
      <c r="U276" s="5"/>
      <c r="V276" s="5"/>
      <c r="W276" s="5"/>
      <c r="X276" s="5"/>
      <c r="Y276" s="5"/>
      <c r="Z276" s="5"/>
      <c r="AA276" s="5"/>
      <c r="AB276" s="32"/>
    </row>
    <row r="277" spans="1:28" ht="27" thickBot="1" x14ac:dyDescent="0.45">
      <c r="A277" s="139"/>
      <c r="B277" s="174" t="str">
        <f>A2</f>
        <v>Results After First Round at Modern Golf &amp; Country Club February 22, 2020</v>
      </c>
      <c r="C277" s="175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175"/>
      <c r="Q277" s="175"/>
      <c r="R277" s="176"/>
      <c r="S277" s="5"/>
      <c r="T277" s="5"/>
      <c r="U277" s="5"/>
      <c r="V277" s="5"/>
      <c r="W277" s="5"/>
      <c r="X277" s="5"/>
      <c r="Y277" s="5"/>
      <c r="Z277" s="5"/>
      <c r="AA277" s="5"/>
      <c r="AB277" s="32"/>
    </row>
    <row r="278" spans="1:28" ht="16" x14ac:dyDescent="0.25">
      <c r="A278" s="139"/>
      <c r="B278" s="33"/>
      <c r="C278" s="56"/>
      <c r="D278" s="34"/>
      <c r="E278" s="35"/>
      <c r="F278" s="35"/>
      <c r="G278" s="35"/>
      <c r="H278" s="35"/>
      <c r="I278" s="35"/>
      <c r="J278" s="35"/>
      <c r="K278" s="36"/>
      <c r="L278" s="37"/>
      <c r="M278" s="34"/>
      <c r="N278" s="38"/>
      <c r="O278" s="37"/>
      <c r="P278" s="37"/>
      <c r="Q278" s="37"/>
      <c r="R278" s="39"/>
      <c r="S278" s="5"/>
      <c r="T278" s="5"/>
      <c r="U278" s="5"/>
      <c r="V278" s="5"/>
      <c r="W278" s="5"/>
      <c r="X278" s="5"/>
      <c r="Y278" s="5"/>
      <c r="Z278" s="5"/>
      <c r="AA278" s="5"/>
      <c r="AB278" s="32"/>
    </row>
    <row r="279" spans="1:28" ht="16" x14ac:dyDescent="0.25">
      <c r="A279" s="139"/>
      <c r="B279" s="40" t="s">
        <v>350</v>
      </c>
      <c r="C279" s="57"/>
      <c r="D279" s="164" t="s">
        <v>115</v>
      </c>
      <c r="E279" s="164"/>
      <c r="F279" s="164"/>
      <c r="G279" s="164"/>
      <c r="H279" s="164"/>
      <c r="I279" s="164"/>
      <c r="J279" s="164"/>
      <c r="K279" s="18"/>
      <c r="L279" s="19" t="s">
        <v>11</v>
      </c>
      <c r="M279" s="20"/>
      <c r="N279" s="21"/>
      <c r="O279" s="5"/>
      <c r="P279" s="5"/>
      <c r="Q279" s="5"/>
      <c r="R279" s="41"/>
      <c r="S279" s="5"/>
      <c r="T279" s="5"/>
      <c r="U279" s="5"/>
      <c r="V279" s="5"/>
      <c r="W279" s="5"/>
      <c r="X279" s="5"/>
      <c r="Y279" s="5"/>
      <c r="Z279" s="5"/>
      <c r="AA279" s="5"/>
      <c r="AB279" s="32"/>
    </row>
    <row r="280" spans="1:28" ht="16" x14ac:dyDescent="0.25">
      <c r="A280" s="139"/>
      <c r="B280" s="40" t="s">
        <v>351</v>
      </c>
      <c r="C280" s="57"/>
      <c r="D280" s="164" t="s">
        <v>223</v>
      </c>
      <c r="E280" s="164"/>
      <c r="F280" s="164"/>
      <c r="G280" s="164"/>
      <c r="H280" s="164"/>
      <c r="I280" s="164"/>
      <c r="J280" s="164"/>
      <c r="K280" s="18"/>
      <c r="L280" s="19" t="s">
        <v>11</v>
      </c>
      <c r="M280" s="20"/>
      <c r="N280" s="21"/>
      <c r="O280" s="5"/>
      <c r="P280" s="5"/>
      <c r="Q280" s="5"/>
      <c r="R280" s="41"/>
      <c r="S280" s="5"/>
      <c r="T280" s="5"/>
      <c r="U280" s="5"/>
      <c r="V280" s="5"/>
      <c r="W280" s="5"/>
      <c r="X280" s="5"/>
      <c r="Y280" s="5"/>
      <c r="Z280" s="5"/>
      <c r="AA280" s="5"/>
      <c r="AB280" s="32"/>
    </row>
    <row r="281" spans="1:28" ht="16" x14ac:dyDescent="0.25">
      <c r="A281" s="139"/>
      <c r="B281" s="177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9"/>
      <c r="S281" s="5"/>
      <c r="T281" s="5"/>
      <c r="U281" s="5"/>
      <c r="V281" s="5"/>
      <c r="W281" s="5"/>
      <c r="X281" s="5"/>
      <c r="Y281" s="5"/>
      <c r="Z281" s="5"/>
      <c r="AA281" s="5"/>
      <c r="AB281" s="32"/>
    </row>
    <row r="282" spans="1:28" ht="16" x14ac:dyDescent="0.25">
      <c r="A282" s="139"/>
      <c r="B282" s="40" t="s">
        <v>352</v>
      </c>
      <c r="C282" s="57"/>
      <c r="D282" s="164" t="s">
        <v>225</v>
      </c>
      <c r="E282" s="164"/>
      <c r="F282" s="164"/>
      <c r="G282" s="164"/>
      <c r="H282" s="164"/>
      <c r="I282" s="164"/>
      <c r="J282" s="164"/>
      <c r="K282" s="18"/>
      <c r="L282" s="19" t="s">
        <v>11</v>
      </c>
      <c r="M282" s="22"/>
      <c r="N282" s="19"/>
      <c r="O282" s="5"/>
      <c r="P282" s="5"/>
      <c r="Q282" s="5"/>
      <c r="R282" s="41"/>
      <c r="S282" s="5"/>
      <c r="T282" s="5"/>
      <c r="U282" s="5"/>
      <c r="V282" s="5"/>
      <c r="W282" s="5"/>
      <c r="X282" s="5"/>
      <c r="Y282" s="5"/>
      <c r="Z282" s="5"/>
      <c r="AA282" s="5"/>
      <c r="AB282" s="32"/>
    </row>
    <row r="283" spans="1:28" ht="16" x14ac:dyDescent="0.25">
      <c r="A283" s="139"/>
      <c r="B283" s="40" t="s">
        <v>353</v>
      </c>
      <c r="C283" s="57"/>
      <c r="D283" s="164" t="s">
        <v>225</v>
      </c>
      <c r="E283" s="164"/>
      <c r="F283" s="164"/>
      <c r="G283" s="164"/>
      <c r="H283" s="164"/>
      <c r="I283" s="164"/>
      <c r="J283" s="164"/>
      <c r="K283" s="18"/>
      <c r="L283" s="19" t="s">
        <v>11</v>
      </c>
      <c r="M283" s="22"/>
      <c r="N283" s="19"/>
      <c r="O283" s="5"/>
      <c r="P283" s="5"/>
      <c r="Q283" s="5"/>
      <c r="R283" s="41"/>
      <c r="S283" s="5"/>
      <c r="T283" s="5"/>
      <c r="U283" s="5"/>
      <c r="V283" s="5"/>
      <c r="W283" s="5"/>
      <c r="X283" s="5"/>
      <c r="Y283" s="5"/>
      <c r="Z283" s="5"/>
      <c r="AA283" s="5"/>
      <c r="AB283" s="32"/>
    </row>
    <row r="284" spans="1:28" ht="16" x14ac:dyDescent="0.25">
      <c r="A284" s="139"/>
      <c r="B284" s="177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9"/>
      <c r="S284" s="5"/>
      <c r="T284" s="5"/>
      <c r="U284" s="5"/>
      <c r="V284" s="5"/>
      <c r="W284" s="5"/>
      <c r="X284" s="5"/>
      <c r="Y284" s="5"/>
      <c r="Z284" s="5"/>
      <c r="AA284" s="5"/>
      <c r="AB284" s="32"/>
    </row>
    <row r="285" spans="1:28" ht="16" x14ac:dyDescent="0.25">
      <c r="A285" s="139"/>
      <c r="B285" s="40" t="s">
        <v>354</v>
      </c>
      <c r="C285" s="57"/>
      <c r="D285" s="164" t="s">
        <v>94</v>
      </c>
      <c r="E285" s="164"/>
      <c r="F285" s="164"/>
      <c r="G285" s="164"/>
      <c r="H285" s="164"/>
      <c r="I285" s="164"/>
      <c r="J285" s="164"/>
      <c r="K285" s="16"/>
      <c r="L285" s="19" t="s">
        <v>11</v>
      </c>
      <c r="M285" s="19"/>
      <c r="N285" s="19"/>
      <c r="O285" s="5"/>
      <c r="P285" s="3"/>
      <c r="Q285" s="5"/>
      <c r="R285" s="41"/>
      <c r="S285" s="5"/>
      <c r="T285" s="5"/>
      <c r="U285" s="5"/>
      <c r="V285" s="5"/>
      <c r="W285" s="5"/>
      <c r="X285" s="5"/>
      <c r="Y285" s="5"/>
      <c r="Z285" s="5"/>
      <c r="AA285" s="5"/>
      <c r="AB285" s="32"/>
    </row>
    <row r="286" spans="1:28" ht="16" x14ac:dyDescent="0.25">
      <c r="A286" s="139"/>
      <c r="B286" s="40" t="s">
        <v>355</v>
      </c>
      <c r="C286" s="57"/>
      <c r="D286" s="164" t="s">
        <v>225</v>
      </c>
      <c r="E286" s="164"/>
      <c r="F286" s="164"/>
      <c r="G286" s="164"/>
      <c r="H286" s="164"/>
      <c r="I286" s="164"/>
      <c r="J286" s="164"/>
      <c r="K286" s="16"/>
      <c r="L286" s="19" t="s">
        <v>11</v>
      </c>
      <c r="M286" s="19"/>
      <c r="N286" s="19"/>
      <c r="O286" s="5"/>
      <c r="P286" s="3"/>
      <c r="Q286" s="5"/>
      <c r="R286" s="41"/>
      <c r="S286" s="5"/>
      <c r="T286" s="5"/>
      <c r="U286" s="5"/>
      <c r="V286" s="5"/>
      <c r="W286" s="5"/>
      <c r="X286" s="5"/>
      <c r="Y286" s="5"/>
      <c r="Z286" s="5"/>
      <c r="AA286" s="5"/>
      <c r="AB286" s="32"/>
    </row>
    <row r="287" spans="1:28" ht="16" x14ac:dyDescent="0.25">
      <c r="B287" s="177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9"/>
      <c r="S287" s="5"/>
      <c r="T287" s="5"/>
      <c r="U287" s="5"/>
      <c r="V287" s="5"/>
      <c r="W287" s="5"/>
      <c r="X287" s="5"/>
      <c r="Y287" s="5"/>
      <c r="Z287" s="5"/>
      <c r="AA287" s="5"/>
      <c r="AB287" s="32"/>
    </row>
    <row r="288" spans="1:28" ht="16" x14ac:dyDescent="0.25">
      <c r="B288" s="42" t="s">
        <v>10</v>
      </c>
      <c r="C288" s="18"/>
      <c r="D288" s="164" t="s">
        <v>181</v>
      </c>
      <c r="E288" s="164"/>
      <c r="F288" s="164"/>
      <c r="G288" s="164"/>
      <c r="H288" s="164"/>
      <c r="I288" s="164"/>
      <c r="J288" s="164"/>
      <c r="K288" s="148">
        <v>27</v>
      </c>
      <c r="L288" s="19" t="s">
        <v>9</v>
      </c>
      <c r="M288" s="19"/>
      <c r="N288" s="19"/>
      <c r="O288" s="5"/>
      <c r="P288" s="5"/>
      <c r="Q288" s="3"/>
      <c r="R288" s="41"/>
      <c r="S288" s="5"/>
      <c r="T288" s="5"/>
      <c r="U288" s="5"/>
      <c r="V288" s="5"/>
      <c r="W288" s="5"/>
      <c r="X288" s="5"/>
      <c r="Y288" s="5"/>
      <c r="Z288" s="5"/>
      <c r="AA288" s="5"/>
      <c r="AB288" s="32"/>
    </row>
    <row r="289" spans="2:28" ht="16" x14ac:dyDescent="0.25">
      <c r="B289" s="42" t="s">
        <v>237</v>
      </c>
      <c r="C289" s="18"/>
      <c r="D289" s="164" t="s">
        <v>53</v>
      </c>
      <c r="E289" s="164"/>
      <c r="F289" s="164"/>
      <c r="G289" s="164"/>
      <c r="H289" s="164"/>
      <c r="I289" s="164"/>
      <c r="J289" s="164"/>
      <c r="K289" s="148">
        <v>22</v>
      </c>
      <c r="L289" s="19" t="s">
        <v>8</v>
      </c>
      <c r="M289" s="23"/>
      <c r="N289" s="24"/>
      <c r="O289" s="5"/>
      <c r="P289" s="3"/>
      <c r="Q289" s="5"/>
      <c r="R289" s="41"/>
      <c r="S289" s="5"/>
      <c r="T289" s="5"/>
      <c r="U289" s="5"/>
      <c r="V289" s="5"/>
      <c r="W289" s="5"/>
      <c r="X289" s="5"/>
      <c r="Y289" s="5"/>
      <c r="Z289" s="5"/>
      <c r="AA289" s="5"/>
      <c r="AB289" s="32"/>
    </row>
    <row r="290" spans="2:28" ht="16" x14ac:dyDescent="0.25">
      <c r="B290" s="42" t="s">
        <v>7</v>
      </c>
      <c r="C290" s="18"/>
      <c r="D290" s="164" t="s">
        <v>84</v>
      </c>
      <c r="E290" s="164"/>
      <c r="F290" s="164"/>
      <c r="G290" s="164"/>
      <c r="H290" s="164"/>
      <c r="I290" s="164"/>
      <c r="J290" s="164"/>
      <c r="K290" s="148">
        <v>108</v>
      </c>
      <c r="L290" s="19" t="s">
        <v>21</v>
      </c>
      <c r="M290" s="19"/>
      <c r="N290" s="19"/>
      <c r="O290" s="5"/>
      <c r="P290" s="3"/>
      <c r="Q290" s="5"/>
      <c r="R290" s="41"/>
      <c r="S290" s="5"/>
      <c r="T290" s="5"/>
      <c r="U290" s="5"/>
      <c r="V290" s="5"/>
      <c r="W290" s="5"/>
      <c r="X290" s="5"/>
      <c r="Y290" s="5"/>
      <c r="Z290" s="5"/>
      <c r="AA290" s="5"/>
      <c r="AB290" s="32"/>
    </row>
    <row r="291" spans="2:28" ht="16" x14ac:dyDescent="0.25">
      <c r="B291" s="42"/>
      <c r="C291" s="18"/>
      <c r="D291" s="148"/>
      <c r="E291" s="148"/>
      <c r="F291" s="148"/>
      <c r="G291" s="148"/>
      <c r="H291" s="148"/>
      <c r="I291" s="148"/>
      <c r="J291" s="148"/>
      <c r="K291" s="123"/>
      <c r="L291" s="19"/>
      <c r="M291" s="19"/>
      <c r="N291" s="19"/>
      <c r="O291" s="5"/>
      <c r="P291" s="3"/>
      <c r="Q291" s="5"/>
      <c r="R291" s="41"/>
      <c r="S291" s="5"/>
      <c r="T291" s="5"/>
      <c r="U291" s="5"/>
      <c r="V291" s="5"/>
      <c r="W291" s="5"/>
      <c r="X291" s="5"/>
      <c r="Y291" s="5"/>
      <c r="Z291" s="5"/>
      <c r="AA291" s="5"/>
      <c r="AB291" s="32"/>
    </row>
    <row r="292" spans="2:28" ht="16" x14ac:dyDescent="0.25">
      <c r="B292" s="42" t="s">
        <v>278</v>
      </c>
      <c r="C292" s="18"/>
      <c r="D292" s="164" t="s">
        <v>72</v>
      </c>
      <c r="E292" s="164"/>
      <c r="F292" s="164"/>
      <c r="G292" s="164"/>
      <c r="H292" s="164"/>
      <c r="I292" s="164"/>
      <c r="J292" s="164"/>
      <c r="K292" s="148">
        <v>74</v>
      </c>
      <c r="L292" s="19" t="s">
        <v>274</v>
      </c>
      <c r="M292" s="19"/>
      <c r="N292" s="19"/>
      <c r="O292" s="5"/>
      <c r="P292" s="3"/>
      <c r="Q292" s="5"/>
      <c r="R292" s="41"/>
      <c r="S292" s="5"/>
      <c r="T292" s="5"/>
      <c r="U292" s="5"/>
      <c r="V292" s="5"/>
      <c r="W292" s="5"/>
      <c r="X292" s="5"/>
      <c r="Y292" s="5"/>
      <c r="Z292" s="5"/>
      <c r="AA292" s="5"/>
      <c r="AB292" s="32"/>
    </row>
    <row r="293" spans="2:28" ht="16" x14ac:dyDescent="0.25">
      <c r="B293" s="42"/>
      <c r="C293" s="18"/>
      <c r="D293" s="14"/>
      <c r="E293" s="15"/>
      <c r="F293" s="15"/>
      <c r="G293" s="15"/>
      <c r="H293" s="16"/>
      <c r="I293" s="17"/>
      <c r="J293" s="17"/>
      <c r="K293" s="148"/>
      <c r="L293" s="26"/>
      <c r="M293" s="19"/>
      <c r="N293" s="19"/>
      <c r="O293" s="5"/>
      <c r="P293" s="5"/>
      <c r="Q293" s="5"/>
      <c r="R293" s="41"/>
      <c r="S293" s="5"/>
      <c r="T293" s="5"/>
      <c r="U293" s="5"/>
      <c r="V293" s="5"/>
      <c r="W293" s="5"/>
      <c r="X293" s="5"/>
      <c r="Y293" s="5"/>
      <c r="Z293" s="5"/>
      <c r="AA293" s="5"/>
      <c r="AB293" s="32"/>
    </row>
    <row r="294" spans="2:28" ht="16" x14ac:dyDescent="0.25">
      <c r="B294" s="42" t="s">
        <v>6</v>
      </c>
      <c r="C294" s="18"/>
      <c r="D294" s="164" t="s">
        <v>47</v>
      </c>
      <c r="E294" s="164"/>
      <c r="F294" s="164"/>
      <c r="G294" s="164"/>
      <c r="H294" s="164"/>
      <c r="I294" s="164"/>
      <c r="J294" s="164"/>
      <c r="K294" s="148">
        <v>80</v>
      </c>
      <c r="L294" s="19" t="s">
        <v>5</v>
      </c>
      <c r="M294" s="22"/>
      <c r="N294" s="19"/>
      <c r="O294" s="5"/>
      <c r="P294" s="5"/>
      <c r="Q294" s="27"/>
      <c r="R294" s="41"/>
      <c r="S294" s="5"/>
      <c r="T294" s="5"/>
      <c r="U294" s="5"/>
      <c r="V294" s="5"/>
      <c r="W294" s="5"/>
      <c r="X294" s="5"/>
      <c r="Y294" s="5"/>
      <c r="Z294" s="5"/>
      <c r="AA294" s="5"/>
      <c r="AB294" s="32"/>
    </row>
    <row r="295" spans="2:28" ht="16" x14ac:dyDescent="0.25">
      <c r="B295" s="42"/>
      <c r="C295" s="18"/>
      <c r="D295" s="14"/>
      <c r="E295" s="15"/>
      <c r="F295" s="15"/>
      <c r="G295" s="15"/>
      <c r="H295" s="16"/>
      <c r="I295" s="17"/>
      <c r="J295" s="17"/>
      <c r="K295" s="148"/>
      <c r="L295" s="5"/>
      <c r="M295" s="23"/>
      <c r="N295" s="24"/>
      <c r="O295" s="5"/>
      <c r="P295" s="5"/>
      <c r="Q295" s="5"/>
      <c r="R295" s="41"/>
      <c r="S295" s="5"/>
      <c r="T295" s="5"/>
      <c r="U295" s="5"/>
      <c r="V295" s="5"/>
      <c r="W295" s="5"/>
      <c r="X295" s="5"/>
      <c r="Y295" s="5"/>
      <c r="Z295" s="5"/>
      <c r="AA295" s="5"/>
      <c r="AB295" s="32"/>
    </row>
    <row r="296" spans="2:28" ht="16" x14ac:dyDescent="0.25">
      <c r="B296" s="42" t="s">
        <v>4</v>
      </c>
      <c r="C296" s="18"/>
      <c r="D296" s="164" t="s">
        <v>225</v>
      </c>
      <c r="E296" s="164"/>
      <c r="F296" s="164"/>
      <c r="G296" s="164"/>
      <c r="H296" s="164"/>
      <c r="I296" s="164"/>
      <c r="J296" s="164"/>
      <c r="K296" s="148">
        <v>37</v>
      </c>
      <c r="L296" s="19" t="s">
        <v>3</v>
      </c>
      <c r="M296" s="22"/>
      <c r="N296" s="19"/>
      <c r="O296" s="5"/>
      <c r="P296" s="5"/>
      <c r="Q296" s="5"/>
      <c r="R296" s="41"/>
      <c r="S296" s="3"/>
      <c r="T296" s="5"/>
      <c r="U296" s="5"/>
      <c r="V296" s="5"/>
      <c r="W296" s="5"/>
      <c r="X296" s="5"/>
      <c r="Y296" s="5"/>
      <c r="Z296" s="5"/>
      <c r="AA296" s="5"/>
      <c r="AB296" s="32"/>
    </row>
    <row r="297" spans="2:28" ht="16" x14ac:dyDescent="0.25">
      <c r="B297" s="42"/>
      <c r="C297" s="18"/>
      <c r="D297" s="14"/>
      <c r="E297" s="15"/>
      <c r="F297" s="15"/>
      <c r="G297" s="15"/>
      <c r="H297" s="16"/>
      <c r="I297" s="17"/>
      <c r="J297" s="17"/>
      <c r="K297" s="123"/>
      <c r="L297" s="5"/>
      <c r="M297" s="23"/>
      <c r="N297" s="24"/>
      <c r="O297" s="5"/>
      <c r="P297" s="5"/>
      <c r="Q297" s="5"/>
      <c r="R297" s="41"/>
      <c r="S297" s="5"/>
      <c r="T297" s="5"/>
      <c r="U297" s="5"/>
      <c r="V297" s="5"/>
      <c r="W297" s="5"/>
      <c r="X297" s="5"/>
      <c r="Y297" s="5"/>
      <c r="Z297" s="5"/>
      <c r="AA297" s="5"/>
      <c r="AB297" s="32"/>
    </row>
    <row r="298" spans="2:28" ht="17" thickBot="1" x14ac:dyDescent="0.3">
      <c r="B298" s="43" t="s">
        <v>2</v>
      </c>
      <c r="C298" s="58"/>
      <c r="D298" s="180" t="s">
        <v>223</v>
      </c>
      <c r="E298" s="180"/>
      <c r="F298" s="180"/>
      <c r="G298" s="180"/>
      <c r="H298" s="180"/>
      <c r="I298" s="180"/>
      <c r="J298" s="180"/>
      <c r="K298" s="136">
        <v>44</v>
      </c>
      <c r="L298" s="44" t="s">
        <v>1</v>
      </c>
      <c r="M298" s="45"/>
      <c r="N298" s="44"/>
      <c r="O298" s="46"/>
      <c r="P298" s="46"/>
      <c r="Q298" s="46"/>
      <c r="R298" s="47"/>
      <c r="S298" s="5"/>
      <c r="T298" s="5"/>
      <c r="U298" s="5"/>
      <c r="V298" s="5"/>
      <c r="W298" s="5"/>
      <c r="X298" s="5"/>
      <c r="Y298" s="5"/>
      <c r="Z298" s="5"/>
      <c r="AA298" s="5"/>
      <c r="AB298" s="32"/>
    </row>
    <row r="299" spans="2:28" ht="16" x14ac:dyDescent="0.25">
      <c r="B299" s="28"/>
      <c r="C299" s="28"/>
      <c r="D299" s="29"/>
      <c r="E299" s="5"/>
      <c r="F299" s="5"/>
      <c r="G299" s="5"/>
      <c r="H299" s="5"/>
      <c r="I299" s="5"/>
      <c r="J299" s="5"/>
      <c r="K299" s="27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32"/>
    </row>
    <row r="300" spans="2:28" ht="16" x14ac:dyDescent="0.25">
      <c r="B300" s="28"/>
      <c r="C300" s="28"/>
      <c r="D300" s="29"/>
      <c r="E300" s="5"/>
      <c r="F300" s="5"/>
      <c r="G300" s="5"/>
      <c r="H300" s="5"/>
      <c r="I300" s="5"/>
      <c r="J300" s="5"/>
      <c r="K300" s="27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32"/>
    </row>
    <row r="301" spans="2:28" ht="16" x14ac:dyDescent="0.25">
      <c r="B301" s="28"/>
      <c r="E301" s="28"/>
      <c r="F301" s="70" t="s">
        <v>40</v>
      </c>
      <c r="G301" s="71" t="s">
        <v>37</v>
      </c>
      <c r="H301" s="5"/>
      <c r="I301" s="5"/>
      <c r="J301" s="5"/>
      <c r="K301" s="27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32"/>
    </row>
    <row r="302" spans="2:28" ht="16" x14ac:dyDescent="0.25">
      <c r="B302" s="59"/>
      <c r="E302" s="64" t="s">
        <v>41</v>
      </c>
      <c r="F302" s="65">
        <v>71.5</v>
      </c>
      <c r="G302" s="66">
        <v>132</v>
      </c>
      <c r="H302" s="5"/>
      <c r="I302" s="5"/>
      <c r="J302" s="5"/>
      <c r="K302" s="27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32"/>
    </row>
    <row r="303" spans="2:28" ht="16" x14ac:dyDescent="0.25">
      <c r="B303" s="60"/>
      <c r="E303" s="63" t="s">
        <v>42</v>
      </c>
      <c r="F303" s="61">
        <v>69.599999999999994</v>
      </c>
      <c r="G303" s="62">
        <v>130</v>
      </c>
      <c r="H303" s="5"/>
      <c r="I303" s="5"/>
      <c r="J303" s="5"/>
      <c r="K303" s="27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32"/>
    </row>
    <row r="304" spans="2:28" ht="16" x14ac:dyDescent="0.25">
      <c r="B304" s="28"/>
      <c r="E304" s="67" t="s">
        <v>43</v>
      </c>
      <c r="F304" s="68">
        <v>73.3</v>
      </c>
      <c r="G304" s="69">
        <v>132</v>
      </c>
      <c r="H304" s="5"/>
      <c r="I304" s="5"/>
      <c r="J304" s="5"/>
      <c r="K304" s="27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32"/>
    </row>
    <row r="305" spans="2:28" ht="16" x14ac:dyDescent="0.25">
      <c r="B305" s="28"/>
      <c r="C305" s="28"/>
      <c r="D305" s="29"/>
      <c r="E305" s="5"/>
      <c r="F305" s="5"/>
      <c r="G305" s="5"/>
      <c r="H305" s="5"/>
      <c r="I305" s="5"/>
      <c r="J305" s="5"/>
      <c r="K305" s="27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32"/>
    </row>
    <row r="306" spans="2:28" x14ac:dyDescent="0.15">
      <c r="F306" s="143" t="s">
        <v>187</v>
      </c>
      <c r="G306" s="143">
        <v>1</v>
      </c>
      <c r="H306" s="143">
        <v>2</v>
      </c>
      <c r="I306" s="143">
        <v>3</v>
      </c>
      <c r="J306" s="143">
        <v>4</v>
      </c>
      <c r="K306" s="143">
        <v>5</v>
      </c>
      <c r="L306" s="143">
        <v>6</v>
      </c>
      <c r="M306" s="143">
        <v>7</v>
      </c>
      <c r="N306" s="143">
        <v>8</v>
      </c>
      <c r="O306" s="143">
        <v>9</v>
      </c>
      <c r="P306" s="143"/>
      <c r="Q306" s="143">
        <v>10</v>
      </c>
      <c r="R306" s="143">
        <v>11</v>
      </c>
      <c r="S306" s="143">
        <v>12</v>
      </c>
      <c r="T306" s="143">
        <v>13</v>
      </c>
      <c r="U306" s="143">
        <v>14</v>
      </c>
      <c r="V306" s="143">
        <v>15</v>
      </c>
      <c r="W306" s="143">
        <v>16</v>
      </c>
      <c r="X306" s="143">
        <v>17</v>
      </c>
      <c r="Y306" s="143">
        <v>18</v>
      </c>
      <c r="Z306" s="48"/>
      <c r="AA306" s="13"/>
      <c r="AB306" s="8"/>
    </row>
    <row r="307" spans="2:28" ht="16" x14ac:dyDescent="0.2">
      <c r="F307" s="143" t="s">
        <v>188</v>
      </c>
      <c r="G307" s="143">
        <v>5</v>
      </c>
      <c r="H307" s="143">
        <v>4</v>
      </c>
      <c r="I307" s="143">
        <v>3</v>
      </c>
      <c r="J307" s="143">
        <v>4</v>
      </c>
      <c r="K307" s="143">
        <v>5</v>
      </c>
      <c r="L307" s="143">
        <v>3</v>
      </c>
      <c r="M307" s="143">
        <v>4</v>
      </c>
      <c r="N307" s="143">
        <v>4</v>
      </c>
      <c r="O307" s="143">
        <v>4</v>
      </c>
      <c r="P307" s="143">
        <f>SUM(G307:O307)</f>
        <v>36</v>
      </c>
      <c r="Q307" s="143">
        <v>4</v>
      </c>
      <c r="R307" s="143">
        <v>3</v>
      </c>
      <c r="S307" s="143">
        <v>4</v>
      </c>
      <c r="T307" s="143">
        <v>4</v>
      </c>
      <c r="U307" s="143">
        <v>5</v>
      </c>
      <c r="V307" s="143">
        <v>4</v>
      </c>
      <c r="W307" s="143">
        <v>4</v>
      </c>
      <c r="X307" s="143">
        <v>3</v>
      </c>
      <c r="Y307" s="143">
        <v>5</v>
      </c>
      <c r="Z307" s="143">
        <f>SUM(Q307:Y307)</f>
        <v>36</v>
      </c>
      <c r="AA307" s="144">
        <f>P307+Z307</f>
        <v>72</v>
      </c>
      <c r="AB307" s="8"/>
    </row>
    <row r="308" spans="2:28" x14ac:dyDescent="0.15">
      <c r="E308" s="4"/>
      <c r="F308" s="4"/>
      <c r="G308" s="4">
        <f t="shared" ref="G308:O308" si="1">G307-1</f>
        <v>4</v>
      </c>
      <c r="H308" s="4">
        <f t="shared" si="1"/>
        <v>3</v>
      </c>
      <c r="I308" s="4">
        <f t="shared" si="1"/>
        <v>2</v>
      </c>
      <c r="J308" s="4">
        <f t="shared" si="1"/>
        <v>3</v>
      </c>
      <c r="K308" s="4">
        <f t="shared" si="1"/>
        <v>4</v>
      </c>
      <c r="L308" s="4">
        <f t="shared" si="1"/>
        <v>2</v>
      </c>
      <c r="M308" s="4">
        <f t="shared" si="1"/>
        <v>3</v>
      </c>
      <c r="N308" s="4">
        <f t="shared" si="1"/>
        <v>3</v>
      </c>
      <c r="O308" s="4">
        <f t="shared" si="1"/>
        <v>3</v>
      </c>
      <c r="P308" s="4" t="s">
        <v>0</v>
      </c>
      <c r="Q308" s="4">
        <f t="shared" ref="Q308:Y308" si="2">Q307-1</f>
        <v>3</v>
      </c>
      <c r="R308" s="4">
        <f t="shared" si="2"/>
        <v>2</v>
      </c>
      <c r="S308" s="4">
        <f t="shared" si="2"/>
        <v>3</v>
      </c>
      <c r="T308" s="4">
        <f t="shared" si="2"/>
        <v>3</v>
      </c>
      <c r="U308" s="4">
        <f t="shared" si="2"/>
        <v>4</v>
      </c>
      <c r="V308" s="4">
        <f t="shared" si="2"/>
        <v>3</v>
      </c>
      <c r="W308" s="4">
        <f t="shared" si="2"/>
        <v>3</v>
      </c>
      <c r="X308" s="4">
        <f t="shared" si="2"/>
        <v>2</v>
      </c>
      <c r="Y308" s="4">
        <f t="shared" si="2"/>
        <v>4</v>
      </c>
      <c r="Z308" s="3" t="s">
        <v>0</v>
      </c>
      <c r="AA308" s="3"/>
      <c r="AB308" s="2"/>
    </row>
  </sheetData>
  <sortState ref="B6:AB273">
    <sortCondition ref="AB6:AB273"/>
  </sortState>
  <mergeCells count="20">
    <mergeCell ref="D296:J296"/>
    <mergeCell ref="D298:J298"/>
    <mergeCell ref="B287:R287"/>
    <mergeCell ref="D288:J288"/>
    <mergeCell ref="D289:J289"/>
    <mergeCell ref="D290:J290"/>
    <mergeCell ref="D292:J292"/>
    <mergeCell ref="D294:J294"/>
    <mergeCell ref="D286:J286"/>
    <mergeCell ref="A1:AB1"/>
    <mergeCell ref="A2:AB2"/>
    <mergeCell ref="B276:R276"/>
    <mergeCell ref="B277:R277"/>
    <mergeCell ref="D279:J279"/>
    <mergeCell ref="D280:J280"/>
    <mergeCell ref="B281:R281"/>
    <mergeCell ref="D282:J282"/>
    <mergeCell ref="D283:J283"/>
    <mergeCell ref="B284:R284"/>
    <mergeCell ref="D285:J285"/>
  </mergeCells>
  <conditionalFormatting sqref="Q154:Y155 G154:O155 Q89:Y151 G70:O151">
    <cfRule type="cellIs" dxfId="50" priority="49" stopIfTrue="1" operator="equal">
      <formula>#REF!</formula>
    </cfRule>
    <cfRule type="cellIs" dxfId="49" priority="50" stopIfTrue="1" operator="equal">
      <formula>#REF!</formula>
    </cfRule>
    <cfRule type="cellIs" dxfId="48" priority="51" stopIfTrue="1" operator="lessThan">
      <formula>#REF!</formula>
    </cfRule>
  </conditionalFormatting>
  <conditionalFormatting sqref="Q70:Y88">
    <cfRule type="cellIs" dxfId="47" priority="46" stopIfTrue="1" operator="equal">
      <formula>#REF!</formula>
    </cfRule>
    <cfRule type="cellIs" dxfId="46" priority="47" stopIfTrue="1" operator="equal">
      <formula>#REF!</formula>
    </cfRule>
    <cfRule type="cellIs" dxfId="45" priority="48" stopIfTrue="1" operator="lessThan">
      <formula>#REF!</formula>
    </cfRule>
  </conditionalFormatting>
  <conditionalFormatting sqref="Q154:Y268 Q70:Y152 G70:O246">
    <cfRule type="cellIs" dxfId="44" priority="52" stopIfTrue="1" operator="equal">
      <formula>G$307</formula>
    </cfRule>
    <cfRule type="cellIs" dxfId="43" priority="53" stopIfTrue="1" operator="equal">
      <formula>G$308</formula>
    </cfRule>
    <cfRule type="cellIs" dxfId="42" priority="54" stopIfTrue="1" operator="lessThan">
      <formula>G$308</formula>
    </cfRule>
  </conditionalFormatting>
  <conditionalFormatting sqref="Q156:Y187 G156:O187">
    <cfRule type="cellIs" dxfId="41" priority="43" stopIfTrue="1" operator="equal">
      <formula>#REF!</formula>
    </cfRule>
    <cfRule type="cellIs" dxfId="40" priority="44" stopIfTrue="1" operator="equal">
      <formula>#REF!</formula>
    </cfRule>
    <cfRule type="cellIs" dxfId="39" priority="45" stopIfTrue="1" operator="lessThan">
      <formula>#REF!</formula>
    </cfRule>
  </conditionalFormatting>
  <conditionalFormatting sqref="Q152:Y152 G152:O152">
    <cfRule type="cellIs" dxfId="38" priority="40" stopIfTrue="1" operator="equal">
      <formula>#REF!</formula>
    </cfRule>
    <cfRule type="cellIs" dxfId="37" priority="41" stopIfTrue="1" operator="equal">
      <formula>#REF!</formula>
    </cfRule>
    <cfRule type="cellIs" dxfId="36" priority="42" stopIfTrue="1" operator="lessThan">
      <formula>#REF!</formula>
    </cfRule>
  </conditionalFormatting>
  <conditionalFormatting sqref="Q153:Y153 G153:O153">
    <cfRule type="cellIs" dxfId="35" priority="34" stopIfTrue="1" operator="equal">
      <formula>#REF!</formula>
    </cfRule>
    <cfRule type="cellIs" dxfId="34" priority="35" stopIfTrue="1" operator="equal">
      <formula>#REF!</formula>
    </cfRule>
    <cfRule type="cellIs" dxfId="33" priority="36" stopIfTrue="1" operator="lessThan">
      <formula>#REF!</formula>
    </cfRule>
  </conditionalFormatting>
  <conditionalFormatting sqref="Q153:Y153">
    <cfRule type="cellIs" dxfId="32" priority="37" stopIfTrue="1" operator="equal">
      <formula>Q$307</formula>
    </cfRule>
    <cfRule type="cellIs" dxfId="31" priority="38" stopIfTrue="1" operator="equal">
      <formula>Q$308</formula>
    </cfRule>
    <cfRule type="cellIs" dxfId="30" priority="39" stopIfTrue="1" operator="lessThan">
      <formula>Q$308</formula>
    </cfRule>
  </conditionalFormatting>
  <conditionalFormatting sqref="G247:O268">
    <cfRule type="cellIs" dxfId="29" priority="31" stopIfTrue="1" operator="equal">
      <formula>G$307</formula>
    </cfRule>
    <cfRule type="cellIs" dxfId="28" priority="32" stopIfTrue="1" operator="equal">
      <formula>G$308</formula>
    </cfRule>
    <cfRule type="cellIs" dxfId="27" priority="33" stopIfTrue="1" operator="lessThan">
      <formula>G$308</formula>
    </cfRule>
  </conditionalFormatting>
  <conditionalFormatting sqref="G269:O269">
    <cfRule type="cellIs" dxfId="26" priority="28" stopIfTrue="1" operator="equal">
      <formula>G$307</formula>
    </cfRule>
    <cfRule type="cellIs" dxfId="25" priority="29" stopIfTrue="1" operator="equal">
      <formula>G$308</formula>
    </cfRule>
    <cfRule type="cellIs" dxfId="24" priority="30" stopIfTrue="1" operator="lessThan">
      <formula>G$308</formula>
    </cfRule>
  </conditionalFormatting>
  <conditionalFormatting sqref="Q269:Y269">
    <cfRule type="cellIs" dxfId="23" priority="25" stopIfTrue="1" operator="equal">
      <formula>Q$307</formula>
    </cfRule>
    <cfRule type="cellIs" dxfId="22" priority="26" stopIfTrue="1" operator="equal">
      <formula>Q$308</formula>
    </cfRule>
    <cfRule type="cellIs" dxfId="21" priority="27" stopIfTrue="1" operator="lessThan">
      <formula>Q$308</formula>
    </cfRule>
  </conditionalFormatting>
  <conditionalFormatting sqref="G270:O270">
    <cfRule type="cellIs" dxfId="20" priority="19" stopIfTrue="1" operator="equal">
      <formula>G$307</formula>
    </cfRule>
    <cfRule type="cellIs" dxfId="19" priority="20" stopIfTrue="1" operator="equal">
      <formula>G$308</formula>
    </cfRule>
    <cfRule type="cellIs" dxfId="18" priority="21" stopIfTrue="1" operator="lessThan">
      <formula>G$308</formula>
    </cfRule>
  </conditionalFormatting>
  <conditionalFormatting sqref="Q270:Y270">
    <cfRule type="cellIs" dxfId="17" priority="16" stopIfTrue="1" operator="equal">
      <formula>Q$307</formula>
    </cfRule>
    <cfRule type="cellIs" dxfId="16" priority="17" stopIfTrue="1" operator="equal">
      <formula>Q$308</formula>
    </cfRule>
    <cfRule type="cellIs" dxfId="15" priority="18" stopIfTrue="1" operator="lessThan">
      <formula>Q$308</formula>
    </cfRule>
  </conditionalFormatting>
  <conditionalFormatting sqref="G271:O274">
    <cfRule type="cellIs" dxfId="14" priority="13" stopIfTrue="1" operator="equal">
      <formula>G$307</formula>
    </cfRule>
    <cfRule type="cellIs" dxfId="13" priority="14" stopIfTrue="1" operator="equal">
      <formula>G$308</formula>
    </cfRule>
    <cfRule type="cellIs" dxfId="12" priority="15" stopIfTrue="1" operator="lessThan">
      <formula>G$308</formula>
    </cfRule>
  </conditionalFormatting>
  <conditionalFormatting sqref="Q271:Y274">
    <cfRule type="cellIs" dxfId="11" priority="10" stopIfTrue="1" operator="equal">
      <formula>Q$307</formula>
    </cfRule>
    <cfRule type="cellIs" dxfId="10" priority="11" stopIfTrue="1" operator="equal">
      <formula>Q$308</formula>
    </cfRule>
    <cfRule type="cellIs" dxfId="9" priority="12" stopIfTrue="1" operator="lessThan">
      <formula>Q$308</formula>
    </cfRule>
  </conditionalFormatting>
  <conditionalFormatting sqref="G6:O69">
    <cfRule type="cellIs" dxfId="8" priority="4" stopIfTrue="1" operator="equal">
      <formula>#REF!</formula>
    </cfRule>
    <cfRule type="cellIs" dxfId="7" priority="5" stopIfTrue="1" operator="equal">
      <formula>#REF!</formula>
    </cfRule>
    <cfRule type="cellIs" dxfId="6" priority="6" stopIfTrue="1" operator="lessThan">
      <formula>#REF!</formula>
    </cfRule>
  </conditionalFormatting>
  <conditionalFormatting sqref="Q6:Y69">
    <cfRule type="cellIs" dxfId="5" priority="1" stopIfTrue="1" operator="equal">
      <formula>#REF!</formula>
    </cfRule>
    <cfRule type="cellIs" dxfId="4" priority="2" stopIfTrue="1" operator="equal">
      <formula>#REF!</formula>
    </cfRule>
    <cfRule type="cellIs" dxfId="3" priority="3" stopIfTrue="1" operator="lessThan">
      <formula>#REF!</formula>
    </cfRule>
  </conditionalFormatting>
  <conditionalFormatting sqref="Q6:Y69 G6:O69">
    <cfRule type="cellIs" dxfId="2" priority="7" stopIfTrue="1" operator="equal">
      <formula>G$307</formula>
    </cfRule>
    <cfRule type="cellIs" dxfId="1" priority="8" stopIfTrue="1" operator="equal">
      <formula>G$308</formula>
    </cfRule>
    <cfRule type="cellIs" dxfId="0" priority="9" stopIfTrue="1" operator="lessThan">
      <formula>G$308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X265"/>
  <sheetViews>
    <sheetView zoomScale="90" zoomScaleNormal="90" workbookViewId="0">
      <pane ySplit="3" topLeftCell="A4" activePane="bottomLeft" state="frozen"/>
      <selection pane="bottomLeft" activeCell="R5" sqref="R5"/>
    </sheetView>
  </sheetViews>
  <sheetFormatPr baseColWidth="10" defaultColWidth="11.5" defaultRowHeight="16" x14ac:dyDescent="0.25"/>
  <cols>
    <col min="1" max="1" width="5.1640625" style="1" customWidth="1"/>
    <col min="2" max="2" width="28.33203125" style="1" bestFit="1" customWidth="1"/>
    <col min="3" max="3" width="8" style="188" customWidth="1"/>
    <col min="4" max="15" width="8.5" style="1" customWidth="1"/>
    <col min="16" max="16" width="14" style="1" customWidth="1"/>
    <col min="17" max="18" width="11.5" style="1"/>
    <col min="19" max="19" width="7" style="1" bestFit="1" customWidth="1"/>
    <col min="20" max="20" width="20.5" style="1" customWidth="1"/>
    <col min="21" max="21" width="21" style="1" bestFit="1" customWidth="1"/>
    <col min="22" max="22" width="2.83203125" style="1" customWidth="1"/>
    <col min="23" max="23" width="25" style="1" bestFit="1" customWidth="1"/>
    <col min="24" max="24" width="38" style="1" bestFit="1" customWidth="1"/>
    <col min="25" max="16384" width="11.5" style="1"/>
  </cols>
  <sheetData>
    <row r="1" spans="1:24" ht="43" x14ac:dyDescent="0.6">
      <c r="A1" s="171" t="s">
        <v>16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/>
    </row>
    <row r="2" spans="1:24" ht="27" thickBot="1" x14ac:dyDescent="0.45">
      <c r="A2" s="174" t="s">
        <v>342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6"/>
    </row>
    <row r="3" spans="1:24" s="87" customFormat="1" ht="96" customHeight="1" thickBot="1" x14ac:dyDescent="0.35">
      <c r="A3" s="83" t="s">
        <v>17</v>
      </c>
      <c r="B3" s="84" t="s">
        <v>18</v>
      </c>
      <c r="C3" s="88" t="s">
        <v>44</v>
      </c>
      <c r="D3" s="181" t="s">
        <v>343</v>
      </c>
      <c r="E3" s="182"/>
      <c r="F3" s="183" t="s">
        <v>344</v>
      </c>
      <c r="G3" s="182"/>
      <c r="H3" s="183" t="s">
        <v>345</v>
      </c>
      <c r="I3" s="182"/>
      <c r="J3" s="183" t="s">
        <v>347</v>
      </c>
      <c r="K3" s="182"/>
      <c r="L3" s="183" t="s">
        <v>346</v>
      </c>
      <c r="M3" s="182"/>
      <c r="N3" s="183" t="s">
        <v>348</v>
      </c>
      <c r="O3" s="182"/>
      <c r="P3" s="85" t="s">
        <v>19</v>
      </c>
      <c r="Q3" s="86" t="s">
        <v>20</v>
      </c>
      <c r="T3" s="89" t="s">
        <v>23</v>
      </c>
      <c r="W3" s="117" t="s">
        <v>280</v>
      </c>
      <c r="X3" s="117" t="s">
        <v>281</v>
      </c>
    </row>
    <row r="4" spans="1:24" s="87" customFormat="1" ht="24" x14ac:dyDescent="0.3">
      <c r="A4" s="125"/>
      <c r="B4" s="126"/>
      <c r="C4" s="126"/>
      <c r="D4" s="127" t="s">
        <v>308</v>
      </c>
      <c r="E4" s="127" t="s">
        <v>309</v>
      </c>
      <c r="F4" s="127" t="s">
        <v>308</v>
      </c>
      <c r="G4" s="127" t="s">
        <v>309</v>
      </c>
      <c r="H4" s="127" t="s">
        <v>308</v>
      </c>
      <c r="I4" s="127" t="s">
        <v>309</v>
      </c>
      <c r="J4" s="127" t="s">
        <v>308</v>
      </c>
      <c r="K4" s="127" t="s">
        <v>309</v>
      </c>
      <c r="L4" s="127" t="s">
        <v>308</v>
      </c>
      <c r="M4" s="127" t="s">
        <v>309</v>
      </c>
      <c r="N4" s="127" t="s">
        <v>308</v>
      </c>
      <c r="O4" s="127" t="s">
        <v>309</v>
      </c>
      <c r="P4" s="127"/>
      <c r="Q4" s="128"/>
      <c r="T4" s="89"/>
      <c r="W4" s="117"/>
      <c r="X4" s="117"/>
    </row>
    <row r="5" spans="1:24" s="87" customFormat="1" ht="21" customHeight="1" x14ac:dyDescent="0.3">
      <c r="A5" s="104">
        <v>1</v>
      </c>
      <c r="B5" s="106" t="s">
        <v>47</v>
      </c>
      <c r="C5" s="102" t="s">
        <v>35</v>
      </c>
      <c r="D5" s="102">
        <v>80</v>
      </c>
      <c r="E5" s="129">
        <v>79</v>
      </c>
      <c r="F5" s="102"/>
      <c r="G5" s="129"/>
      <c r="H5" s="102"/>
      <c r="I5" s="129"/>
      <c r="J5" s="102"/>
      <c r="K5" s="129"/>
      <c r="L5" s="102"/>
      <c r="M5" s="129"/>
      <c r="N5" s="102"/>
      <c r="O5" s="129"/>
      <c r="P5" s="111">
        <f>SUM(D5,F5,H5,J5,L5,N5)/IF(COUNT(D5,F5,H5,J5,L5,N5)=0,1,COUNT(D5,F5,H5,J5,L5,N5))</f>
        <v>80</v>
      </c>
      <c r="Q5" s="101">
        <f>COUNT(D5,F5,H5,J5,L5,N5)</f>
        <v>1</v>
      </c>
      <c r="R5" s="99"/>
      <c r="T5" s="90" t="s">
        <v>24</v>
      </c>
      <c r="U5" s="90" t="s">
        <v>31</v>
      </c>
      <c r="W5" s="118" t="s">
        <v>282</v>
      </c>
      <c r="X5" s="118" t="s">
        <v>283</v>
      </c>
    </row>
    <row r="6" spans="1:24" s="87" customFormat="1" ht="24" x14ac:dyDescent="0.3">
      <c r="A6" s="104">
        <v>2</v>
      </c>
      <c r="B6" s="91" t="s">
        <v>225</v>
      </c>
      <c r="C6" s="185" t="s">
        <v>35</v>
      </c>
      <c r="D6" s="102">
        <v>84</v>
      </c>
      <c r="E6" s="129">
        <v>84</v>
      </c>
      <c r="F6" s="102"/>
      <c r="G6" s="129"/>
      <c r="H6" s="102"/>
      <c r="I6" s="129"/>
      <c r="J6" s="102"/>
      <c r="K6" s="129"/>
      <c r="L6" s="102"/>
      <c r="M6" s="129"/>
      <c r="N6" s="102"/>
      <c r="O6" s="129"/>
      <c r="P6" s="111">
        <f>SUM(D6,F6,H6,J6,L6,N6)/IF(COUNT(D6,F6,H6,J6,L6,N6)=0,1,COUNT(D6,F6,H6,J6,L6,N6))</f>
        <v>84</v>
      </c>
      <c r="Q6" s="105">
        <f>COUNT(D6,F6,H6,J6,L6,N6)</f>
        <v>1</v>
      </c>
      <c r="R6" s="99"/>
      <c r="T6" s="92" t="s">
        <v>25</v>
      </c>
      <c r="U6" s="87" t="s">
        <v>26</v>
      </c>
      <c r="W6" s="118" t="s">
        <v>284</v>
      </c>
      <c r="X6" s="118" t="s">
        <v>285</v>
      </c>
    </row>
    <row r="7" spans="1:24" s="87" customFormat="1" ht="21" customHeight="1" x14ac:dyDescent="0.3">
      <c r="A7" s="104">
        <v>3</v>
      </c>
      <c r="B7" s="93" t="s">
        <v>223</v>
      </c>
      <c r="C7" s="102" t="s">
        <v>35</v>
      </c>
      <c r="D7" s="102">
        <v>87</v>
      </c>
      <c r="E7" s="129">
        <v>87</v>
      </c>
      <c r="F7" s="102"/>
      <c r="G7" s="129"/>
      <c r="H7" s="102"/>
      <c r="I7" s="129"/>
      <c r="J7" s="102"/>
      <c r="K7" s="129"/>
      <c r="L7" s="102"/>
      <c r="M7" s="129"/>
      <c r="N7" s="102"/>
      <c r="O7" s="129"/>
      <c r="P7" s="111">
        <f>SUM(D7,F7,H7,J7,L7,N7)/IF(COUNT(D7,F7,H7,J7,L7,N7)=0,1,COUNT(D7,F7,H7,J7,L7,N7))</f>
        <v>87</v>
      </c>
      <c r="Q7" s="101">
        <f>COUNT(D7,F7,H7,J7,L7,N7)</f>
        <v>1</v>
      </c>
      <c r="R7" s="99"/>
      <c r="T7" s="94" t="s">
        <v>27</v>
      </c>
      <c r="U7" s="92">
        <v>7</v>
      </c>
      <c r="W7" s="118" t="s">
        <v>286</v>
      </c>
      <c r="X7" s="118" t="s">
        <v>287</v>
      </c>
    </row>
    <row r="8" spans="1:24" s="87" customFormat="1" ht="21" customHeight="1" x14ac:dyDescent="0.3">
      <c r="A8" s="104">
        <v>4</v>
      </c>
      <c r="B8" s="137" t="s">
        <v>48</v>
      </c>
      <c r="C8" s="102" t="s">
        <v>35</v>
      </c>
      <c r="D8" s="102">
        <v>88</v>
      </c>
      <c r="E8" s="129">
        <v>88</v>
      </c>
      <c r="F8" s="102"/>
      <c r="G8" s="129"/>
      <c r="H8" s="102"/>
      <c r="I8" s="129"/>
      <c r="J8" s="102"/>
      <c r="K8" s="129"/>
      <c r="L8" s="102"/>
      <c r="M8" s="129"/>
      <c r="N8" s="102"/>
      <c r="O8" s="129"/>
      <c r="P8" s="111">
        <f>SUM(D8,F8,H8,J8,L8,N8)/IF(COUNT(D8,F8,H8,J8,L8,N8)=0,1,COUNT(D8,F8,H8,J8,L8,N8))</f>
        <v>88</v>
      </c>
      <c r="Q8" s="101">
        <f>COUNT(D8,F8,H8,J8,L8,N8)</f>
        <v>1</v>
      </c>
      <c r="R8" s="99"/>
      <c r="T8" s="94" t="s">
        <v>28</v>
      </c>
      <c r="U8" s="92">
        <v>8</v>
      </c>
      <c r="W8" s="118" t="s">
        <v>288</v>
      </c>
      <c r="X8" s="118" t="s">
        <v>289</v>
      </c>
    </row>
    <row r="9" spans="1:24" s="87" customFormat="1" ht="21" customHeight="1" x14ac:dyDescent="0.3">
      <c r="A9" s="104">
        <v>5</v>
      </c>
      <c r="B9" s="106" t="s">
        <v>94</v>
      </c>
      <c r="C9" s="102" t="s">
        <v>35</v>
      </c>
      <c r="D9" s="102">
        <v>89</v>
      </c>
      <c r="E9" s="129">
        <v>88</v>
      </c>
      <c r="F9" s="102"/>
      <c r="G9" s="129"/>
      <c r="H9" s="102"/>
      <c r="I9" s="129"/>
      <c r="J9" s="102"/>
      <c r="K9" s="129"/>
      <c r="L9" s="102"/>
      <c r="M9" s="129"/>
      <c r="N9" s="102"/>
      <c r="O9" s="129"/>
      <c r="P9" s="111">
        <f>SUM(D9,F9,H9,J9,L9,N9)/IF(COUNT(D9,F9,H9,J9,L9,N9)=0,1,COUNT(D9,F9,H9,J9,L9,N9))</f>
        <v>89</v>
      </c>
      <c r="Q9" s="101">
        <f>COUNT(D9,F9,H9,J9,L9,N9)</f>
        <v>1</v>
      </c>
      <c r="R9" s="99"/>
      <c r="T9" s="92" t="s">
        <v>29</v>
      </c>
      <c r="U9" s="92">
        <v>9</v>
      </c>
      <c r="W9" s="118" t="s">
        <v>290</v>
      </c>
      <c r="X9" s="118" t="s">
        <v>291</v>
      </c>
    </row>
    <row r="10" spans="1:24" s="87" customFormat="1" ht="21" customHeight="1" x14ac:dyDescent="0.3">
      <c r="A10" s="104">
        <v>6</v>
      </c>
      <c r="B10" s="91" t="s">
        <v>72</v>
      </c>
      <c r="C10" s="102" t="s">
        <v>35</v>
      </c>
      <c r="D10" s="102">
        <v>90</v>
      </c>
      <c r="E10" s="129">
        <v>90</v>
      </c>
      <c r="F10" s="102"/>
      <c r="G10" s="129"/>
      <c r="H10" s="102"/>
      <c r="I10" s="129"/>
      <c r="J10" s="102"/>
      <c r="K10" s="129"/>
      <c r="L10" s="102"/>
      <c r="M10" s="129"/>
      <c r="N10" s="102"/>
      <c r="O10" s="129"/>
      <c r="P10" s="111">
        <f>SUM(D10,F10,H10,J10,L10,N10)/IF(COUNT(D10,F10,H10,J10,L10,N10)=0,1,COUNT(D10,F10,H10,J10,L10,N10))</f>
        <v>90</v>
      </c>
      <c r="Q10" s="101">
        <f>COUNT(D10,F10,H10,J10,L10,N10)</f>
        <v>1</v>
      </c>
      <c r="R10" s="99"/>
      <c r="T10" s="92" t="s">
        <v>30</v>
      </c>
      <c r="U10" s="92">
        <v>10</v>
      </c>
      <c r="W10" s="118" t="s">
        <v>292</v>
      </c>
      <c r="X10" s="118" t="s">
        <v>293</v>
      </c>
    </row>
    <row r="11" spans="1:24" s="87" customFormat="1" ht="21" customHeight="1" x14ac:dyDescent="0.3">
      <c r="A11" s="104">
        <v>7</v>
      </c>
      <c r="B11" s="106" t="s">
        <v>115</v>
      </c>
      <c r="C11" s="102" t="s">
        <v>35</v>
      </c>
      <c r="D11" s="102">
        <v>90</v>
      </c>
      <c r="E11" s="129">
        <v>90</v>
      </c>
      <c r="F11" s="102"/>
      <c r="G11" s="129"/>
      <c r="H11" s="102"/>
      <c r="I11" s="129"/>
      <c r="J11" s="102"/>
      <c r="K11" s="129"/>
      <c r="L11" s="102"/>
      <c r="M11" s="129"/>
      <c r="N11" s="102"/>
      <c r="O11" s="129"/>
      <c r="P11" s="111">
        <f>SUM(D11,F11,H11,J11,L11,N11)/IF(COUNT(D11,F11,H11,J11,L11,N11)=0,1,COUNT(D11,F11,H11,J11,L11,N11))</f>
        <v>90</v>
      </c>
      <c r="Q11" s="101">
        <f>COUNT(D11,F11,H11,J11,L11,N11)</f>
        <v>1</v>
      </c>
      <c r="R11" s="99"/>
      <c r="W11" s="118" t="s">
        <v>294</v>
      </c>
      <c r="X11" s="118" t="s">
        <v>295</v>
      </c>
    </row>
    <row r="12" spans="1:24" s="87" customFormat="1" ht="21" customHeight="1" thickBot="1" x14ac:dyDescent="0.35">
      <c r="A12" s="104">
        <v>8</v>
      </c>
      <c r="B12" s="106" t="s">
        <v>51</v>
      </c>
      <c r="C12" s="102" t="s">
        <v>35</v>
      </c>
      <c r="D12" s="102">
        <v>91</v>
      </c>
      <c r="E12" s="129">
        <v>90</v>
      </c>
      <c r="F12" s="102"/>
      <c r="G12" s="129"/>
      <c r="H12" s="102"/>
      <c r="I12" s="129"/>
      <c r="J12" s="102"/>
      <c r="K12" s="129"/>
      <c r="L12" s="102"/>
      <c r="M12" s="129"/>
      <c r="N12" s="102"/>
      <c r="O12" s="129"/>
      <c r="P12" s="111">
        <f>SUM(D12,F12,H12,J12,L12,N12)/IF(COUNT(D12,F12,H12,J12,L12,N12)=0,1,COUNT(D12,F12,H12,J12,L12,N12))</f>
        <v>91</v>
      </c>
      <c r="Q12" s="101">
        <f>COUNT(D12,F12,H12,J12,L12,N12)</f>
        <v>1</v>
      </c>
      <c r="R12" s="99"/>
      <c r="W12" s="118" t="s">
        <v>296</v>
      </c>
      <c r="X12" s="118" t="s">
        <v>297</v>
      </c>
    </row>
    <row r="13" spans="1:24" s="87" customFormat="1" ht="21" customHeight="1" thickBot="1" x14ac:dyDescent="0.35">
      <c r="A13" s="104">
        <v>9</v>
      </c>
      <c r="B13" s="91" t="s">
        <v>125</v>
      </c>
      <c r="C13" s="102" t="s">
        <v>35</v>
      </c>
      <c r="D13" s="102">
        <v>92</v>
      </c>
      <c r="E13" s="129">
        <v>92</v>
      </c>
      <c r="F13" s="102"/>
      <c r="G13" s="129"/>
      <c r="H13" s="102"/>
      <c r="I13" s="129"/>
      <c r="J13" s="102"/>
      <c r="K13" s="129"/>
      <c r="L13" s="102"/>
      <c r="M13" s="129"/>
      <c r="N13" s="102"/>
      <c r="O13" s="129"/>
      <c r="P13" s="111">
        <f>SUM(D13,F13,H13,J13,L13,N13)/IF(COUNT(D13,F13,H13,J13,L13,N13)=0,1,COUNT(D13,F13,H13,J13,L13,N13))</f>
        <v>92</v>
      </c>
      <c r="Q13" s="105">
        <f>COUNT(D13,F13,H13,J13,L13,N13)</f>
        <v>1</v>
      </c>
      <c r="R13" s="99"/>
      <c r="S13" s="133" t="s">
        <v>312</v>
      </c>
      <c r="T13" s="134" t="s">
        <v>40</v>
      </c>
      <c r="U13" s="135" t="s">
        <v>37</v>
      </c>
      <c r="W13" s="118" t="s">
        <v>298</v>
      </c>
      <c r="X13" s="118" t="s">
        <v>299</v>
      </c>
    </row>
    <row r="14" spans="1:24" s="87" customFormat="1" ht="21" customHeight="1" x14ac:dyDescent="0.3">
      <c r="A14" s="104">
        <v>10</v>
      </c>
      <c r="B14" s="93" t="s">
        <v>129</v>
      </c>
      <c r="C14" s="186" t="s">
        <v>35</v>
      </c>
      <c r="D14" s="102">
        <v>93</v>
      </c>
      <c r="E14" s="129">
        <v>93</v>
      </c>
      <c r="F14" s="102"/>
      <c r="G14" s="129"/>
      <c r="H14" s="102"/>
      <c r="I14" s="129"/>
      <c r="J14" s="102"/>
      <c r="K14" s="129"/>
      <c r="L14" s="102"/>
      <c r="M14" s="129"/>
      <c r="N14" s="102"/>
      <c r="O14" s="129"/>
      <c r="P14" s="111">
        <f>SUM(D14,F14,H14,J14,L14,N14)/IF(COUNT(D14,F14,H14,J14,L14,N14)=0,1,COUNT(D14,F14,H14,J14,L14,N14))</f>
        <v>93</v>
      </c>
      <c r="Q14" s="105">
        <f>COUNT(D14,F14,H14,J14,L14,N14)</f>
        <v>1</v>
      </c>
      <c r="R14" s="99"/>
      <c r="S14" s="149" t="s">
        <v>41</v>
      </c>
      <c r="T14" s="150">
        <v>71.5</v>
      </c>
      <c r="U14" s="151">
        <v>132</v>
      </c>
      <c r="W14" s="118" t="s">
        <v>300</v>
      </c>
      <c r="X14" s="118" t="s">
        <v>301</v>
      </c>
    </row>
    <row r="15" spans="1:24" s="99" customFormat="1" ht="21" customHeight="1" x14ac:dyDescent="0.25">
      <c r="A15" s="104">
        <v>11</v>
      </c>
      <c r="B15" s="93" t="s">
        <v>60</v>
      </c>
      <c r="C15" s="102" t="s">
        <v>35</v>
      </c>
      <c r="D15" s="102">
        <v>94</v>
      </c>
      <c r="E15" s="129">
        <v>94</v>
      </c>
      <c r="F15" s="102"/>
      <c r="G15" s="129"/>
      <c r="H15" s="102"/>
      <c r="I15" s="129"/>
      <c r="J15" s="102"/>
      <c r="K15" s="129"/>
      <c r="L15" s="102"/>
      <c r="M15" s="129"/>
      <c r="N15" s="102"/>
      <c r="O15" s="129"/>
      <c r="P15" s="111">
        <f>SUM(D15,F15,H15,J15,L15,N15)/IF(COUNT(D15,F15,H15,J15,L15,N15)=0,1,COUNT(D15,F15,H15,J15,L15,N15))</f>
        <v>94</v>
      </c>
      <c r="Q15" s="105">
        <f>COUNT(D15,F15,H15,J15,L15,N15)</f>
        <v>1</v>
      </c>
      <c r="S15" s="152" t="s">
        <v>42</v>
      </c>
      <c r="T15" s="153">
        <v>69.599999999999994</v>
      </c>
      <c r="U15" s="154">
        <v>130</v>
      </c>
    </row>
    <row r="16" spans="1:24" s="99" customFormat="1" ht="21" customHeight="1" thickBot="1" x14ac:dyDescent="0.35">
      <c r="A16" s="104">
        <v>12</v>
      </c>
      <c r="B16" s="106" t="s">
        <v>211</v>
      </c>
      <c r="C16" s="102" t="s">
        <v>35</v>
      </c>
      <c r="D16" s="102">
        <v>94</v>
      </c>
      <c r="E16" s="129">
        <v>93</v>
      </c>
      <c r="F16" s="102"/>
      <c r="G16" s="129"/>
      <c r="H16" s="102"/>
      <c r="I16" s="129"/>
      <c r="J16" s="102"/>
      <c r="K16" s="129"/>
      <c r="L16" s="102"/>
      <c r="M16" s="129"/>
      <c r="N16" s="102"/>
      <c r="O16" s="129"/>
      <c r="P16" s="111">
        <f>SUM(D16,F16,H16,J16,L16,N16)/IF(COUNT(D16,F16,H16,J16,L16,N16)=0,1,COUNT(D16,F16,H16,J16,L16,N16))</f>
        <v>94</v>
      </c>
      <c r="Q16" s="101">
        <f>COUNT(D16,F16,H16,J16,L16,N16)</f>
        <v>1</v>
      </c>
      <c r="S16" s="155" t="s">
        <v>43</v>
      </c>
      <c r="T16" s="156">
        <v>73.3</v>
      </c>
      <c r="U16" s="157">
        <v>132</v>
      </c>
      <c r="V16" s="87"/>
    </row>
    <row r="17" spans="1:17" s="99" customFormat="1" ht="21" customHeight="1" x14ac:dyDescent="0.25">
      <c r="A17" s="104">
        <v>13</v>
      </c>
      <c r="B17" s="106" t="s">
        <v>181</v>
      </c>
      <c r="C17" s="102" t="s">
        <v>35</v>
      </c>
      <c r="D17" s="102">
        <v>95</v>
      </c>
      <c r="E17" s="129">
        <v>95</v>
      </c>
      <c r="F17" s="102"/>
      <c r="G17" s="129"/>
      <c r="H17" s="102"/>
      <c r="I17" s="129"/>
      <c r="J17" s="102"/>
      <c r="K17" s="129"/>
      <c r="L17" s="102"/>
      <c r="M17" s="129"/>
      <c r="N17" s="102"/>
      <c r="O17" s="129"/>
      <c r="P17" s="111">
        <f>SUM(D17,F17,H17,J17,L17,N17)/IF(COUNT(D17,F17,H17,J17,L17,N17)=0,1,COUNT(D17,F17,H17,J17,L17,N17))</f>
        <v>95</v>
      </c>
      <c r="Q17" s="101">
        <f>COUNT(D17,F17,H17,J17,L17,N17)</f>
        <v>1</v>
      </c>
    </row>
    <row r="18" spans="1:17" s="99" customFormat="1" ht="21" customHeight="1" x14ac:dyDescent="0.25">
      <c r="A18" s="104">
        <v>14</v>
      </c>
      <c r="B18" s="93" t="s">
        <v>61</v>
      </c>
      <c r="C18" s="102" t="s">
        <v>36</v>
      </c>
      <c r="D18" s="102">
        <v>95</v>
      </c>
      <c r="E18" s="129">
        <v>95</v>
      </c>
      <c r="F18" s="102"/>
      <c r="G18" s="129"/>
      <c r="H18" s="102"/>
      <c r="I18" s="129"/>
      <c r="J18" s="102"/>
      <c r="K18" s="129"/>
      <c r="L18" s="102"/>
      <c r="M18" s="129"/>
      <c r="N18" s="102"/>
      <c r="O18" s="129"/>
      <c r="P18" s="111">
        <f>SUM(D18,F18,H18,J18,L18,N18)/IF(COUNT(D18,F18,H18,J18,L18,N18)=0,1,COUNT(D18,F18,H18,J18,L18,N18))</f>
        <v>95</v>
      </c>
      <c r="Q18" s="105">
        <f>COUNT(D18,F18,H18,J18,L18,N18)</f>
        <v>1</v>
      </c>
    </row>
    <row r="19" spans="1:17" s="99" customFormat="1" ht="21" customHeight="1" x14ac:dyDescent="0.25">
      <c r="A19" s="104">
        <v>15</v>
      </c>
      <c r="B19" s="107" t="s">
        <v>189</v>
      </c>
      <c r="C19" s="102" t="s">
        <v>35</v>
      </c>
      <c r="D19" s="102">
        <v>95</v>
      </c>
      <c r="E19" s="129">
        <v>95</v>
      </c>
      <c r="F19" s="102"/>
      <c r="G19" s="129"/>
      <c r="H19" s="102"/>
      <c r="I19" s="129"/>
      <c r="J19" s="102"/>
      <c r="K19" s="129"/>
      <c r="L19" s="102"/>
      <c r="M19" s="129"/>
      <c r="N19" s="102"/>
      <c r="O19" s="129"/>
      <c r="P19" s="111">
        <f>SUM(D19,F19,H19,J19,L19,N19)/IF(COUNT(D19,F19,H19,J19,L19,N19)=0,1,COUNT(D19,F19,H19,J19,L19,N19))</f>
        <v>95</v>
      </c>
      <c r="Q19" s="105">
        <f>COUNT(D19,F19,H19,J19,L19,N19)</f>
        <v>1</v>
      </c>
    </row>
    <row r="20" spans="1:17" s="99" customFormat="1" ht="21" customHeight="1" x14ac:dyDescent="0.25">
      <c r="A20" s="104">
        <v>16</v>
      </c>
      <c r="B20" s="106" t="s">
        <v>356</v>
      </c>
      <c r="C20" s="102" t="s">
        <v>35</v>
      </c>
      <c r="D20" s="102">
        <v>95</v>
      </c>
      <c r="E20" s="129">
        <v>95</v>
      </c>
      <c r="F20" s="102"/>
      <c r="G20" s="129"/>
      <c r="H20" s="102"/>
      <c r="I20" s="129"/>
      <c r="J20" s="102"/>
      <c r="K20" s="129"/>
      <c r="L20" s="102"/>
      <c r="M20" s="129"/>
      <c r="N20" s="102"/>
      <c r="O20" s="129"/>
      <c r="P20" s="111">
        <f>SUM(D20,F20,H20,J20,L20,N20)/IF(COUNT(D20,F20,H20,J20,L20,N20)=0,1,COUNT(D20,F20,H20,J20,L20,N20))</f>
        <v>95</v>
      </c>
      <c r="Q20" s="101">
        <f>COUNT(D20,F20,H20,J20,L20,N20)</f>
        <v>1</v>
      </c>
    </row>
    <row r="21" spans="1:17" s="99" customFormat="1" ht="21" customHeight="1" x14ac:dyDescent="0.25">
      <c r="A21" s="104">
        <v>17</v>
      </c>
      <c r="B21" s="107" t="s">
        <v>140</v>
      </c>
      <c r="C21" s="102" t="s">
        <v>35</v>
      </c>
      <c r="D21" s="102">
        <v>96</v>
      </c>
      <c r="E21" s="129">
        <v>95</v>
      </c>
      <c r="F21" s="102"/>
      <c r="G21" s="129"/>
      <c r="H21" s="102"/>
      <c r="I21" s="129"/>
      <c r="J21" s="102"/>
      <c r="K21" s="129"/>
      <c r="L21" s="102"/>
      <c r="M21" s="129"/>
      <c r="N21" s="102"/>
      <c r="O21" s="129"/>
      <c r="P21" s="111">
        <f>SUM(D21,F21,H21,J21,L21,N21)/IF(COUNT(D21,F21,H21,J21,L21,N21)=0,1,COUNT(D21,F21,H21,J21,L21,N21))</f>
        <v>96</v>
      </c>
      <c r="Q21" s="101">
        <f>COUNT(D21,F21,H21,J21,L21,N21)</f>
        <v>1</v>
      </c>
    </row>
    <row r="22" spans="1:17" s="99" customFormat="1" ht="21" customHeight="1" x14ac:dyDescent="0.25">
      <c r="A22" s="104">
        <v>18</v>
      </c>
      <c r="B22" s="93" t="s">
        <v>326</v>
      </c>
      <c r="C22" s="102" t="s">
        <v>35</v>
      </c>
      <c r="D22" s="102">
        <v>97</v>
      </c>
      <c r="E22" s="129">
        <v>97</v>
      </c>
      <c r="F22" s="102"/>
      <c r="G22" s="129"/>
      <c r="H22" s="102"/>
      <c r="I22" s="129"/>
      <c r="J22" s="102"/>
      <c r="K22" s="129"/>
      <c r="L22" s="102"/>
      <c r="M22" s="129"/>
      <c r="N22" s="102"/>
      <c r="O22" s="129"/>
      <c r="P22" s="111">
        <f>SUM(D22,F22,H22,J22,L22,N22)/IF(COUNT(D22,F22,H22,J22,L22,N22)=0,1,COUNT(D22,F22,H22,J22,L22,N22))</f>
        <v>97</v>
      </c>
      <c r="Q22" s="101">
        <f>COUNT(D22,F22,H22,J22,L22,N22)</f>
        <v>1</v>
      </c>
    </row>
    <row r="23" spans="1:17" s="99" customFormat="1" ht="21" customHeight="1" x14ac:dyDescent="0.25">
      <c r="A23" s="104">
        <v>19</v>
      </c>
      <c r="B23" s="106" t="s">
        <v>53</v>
      </c>
      <c r="C23" s="102" t="s">
        <v>35</v>
      </c>
      <c r="D23" s="102">
        <v>100</v>
      </c>
      <c r="E23" s="129">
        <v>100</v>
      </c>
      <c r="F23" s="102"/>
      <c r="G23" s="129"/>
      <c r="H23" s="102"/>
      <c r="I23" s="129"/>
      <c r="J23" s="102"/>
      <c r="K23" s="129"/>
      <c r="L23" s="102"/>
      <c r="M23" s="129"/>
      <c r="N23" s="102"/>
      <c r="O23" s="129"/>
      <c r="P23" s="111">
        <f>SUM(D23,F23,H23,J23,L23,N23)/IF(COUNT(D23,F23,H23,J23,L23,N23)=0,1,COUNT(D23,F23,H23,J23,L23,N23))</f>
        <v>100</v>
      </c>
      <c r="Q23" s="101">
        <f>COUNT(D23,F23,H23,J23,L23,N23)</f>
        <v>1</v>
      </c>
    </row>
    <row r="24" spans="1:17" s="99" customFormat="1" ht="21" customHeight="1" x14ac:dyDescent="0.25">
      <c r="A24" s="104">
        <v>20</v>
      </c>
      <c r="B24" s="107" t="s">
        <v>338</v>
      </c>
      <c r="C24" s="186" t="s">
        <v>35</v>
      </c>
      <c r="D24" s="102">
        <v>101</v>
      </c>
      <c r="E24" s="129">
        <v>101</v>
      </c>
      <c r="F24" s="102"/>
      <c r="G24" s="129"/>
      <c r="H24" s="102"/>
      <c r="I24" s="129"/>
      <c r="J24" s="102"/>
      <c r="K24" s="129"/>
      <c r="L24" s="102"/>
      <c r="M24" s="129"/>
      <c r="N24" s="102"/>
      <c r="O24" s="129"/>
      <c r="P24" s="111">
        <f>SUM(D24,F24,H24,J24,L24,N24)/IF(COUNT(D24,F24,H24,J24,L24,N24)=0,1,COUNT(D24,F24,H24,J24,L24,N24))</f>
        <v>101</v>
      </c>
      <c r="Q24" s="105">
        <f>COUNT(D24,F24,H24,J24,L24,N24)</f>
        <v>1</v>
      </c>
    </row>
    <row r="25" spans="1:17" s="99" customFormat="1" ht="21" customHeight="1" x14ac:dyDescent="0.25">
      <c r="A25" s="104">
        <v>21</v>
      </c>
      <c r="B25" s="108" t="s">
        <v>84</v>
      </c>
      <c r="C25" s="102" t="s">
        <v>35</v>
      </c>
      <c r="D25" s="102">
        <v>108</v>
      </c>
      <c r="E25" s="129">
        <v>106</v>
      </c>
      <c r="F25" s="102"/>
      <c r="G25" s="129"/>
      <c r="H25" s="102"/>
      <c r="I25" s="129"/>
      <c r="J25" s="102"/>
      <c r="K25" s="129"/>
      <c r="L25" s="102"/>
      <c r="M25" s="129"/>
      <c r="N25" s="102"/>
      <c r="O25" s="129"/>
      <c r="P25" s="111">
        <f>SUM(D25,F25,H25,J25,L25,N25)/IF(COUNT(D25,F25,H25,J25,L25,N25)=0,1,COUNT(D25,F25,H25,J25,L25,N25))</f>
        <v>108</v>
      </c>
      <c r="Q25" s="105">
        <f>COUNT(D25,F25,H25,J25,L25,N25)</f>
        <v>1</v>
      </c>
    </row>
    <row r="26" spans="1:17" s="99" customFormat="1" ht="21" customHeight="1" x14ac:dyDescent="0.25">
      <c r="A26" s="104">
        <v>22</v>
      </c>
      <c r="B26" s="106"/>
      <c r="C26" s="102"/>
      <c r="D26" s="102"/>
      <c r="E26" s="129"/>
      <c r="F26" s="102"/>
      <c r="G26" s="129"/>
      <c r="H26" s="102"/>
      <c r="I26" s="129"/>
      <c r="J26" s="102"/>
      <c r="K26" s="129"/>
      <c r="L26" s="102"/>
      <c r="M26" s="129"/>
      <c r="N26" s="102"/>
      <c r="O26" s="129"/>
      <c r="P26" s="111">
        <f t="shared" ref="P5:P36" si="0">SUM(D26,F26,H26,J26,L26,N26)/IF(COUNT(D26,F26,H26,J26,L26,N26)=0,1,COUNT(D26,F26,H26,J26,L26,N26))</f>
        <v>0</v>
      </c>
      <c r="Q26" s="101">
        <f t="shared" ref="Q5:Q36" si="1">COUNT(D26,F26,H26,J26,L26,N26)</f>
        <v>0</v>
      </c>
    </row>
    <row r="27" spans="1:17" s="99" customFormat="1" ht="21" customHeight="1" x14ac:dyDescent="0.25">
      <c r="A27" s="104">
        <v>23</v>
      </c>
      <c r="B27" s="106"/>
      <c r="C27" s="102"/>
      <c r="D27" s="102"/>
      <c r="E27" s="129"/>
      <c r="F27" s="102"/>
      <c r="G27" s="129"/>
      <c r="H27" s="102"/>
      <c r="I27" s="129"/>
      <c r="J27" s="102"/>
      <c r="K27" s="129"/>
      <c r="L27" s="102"/>
      <c r="M27" s="129"/>
      <c r="N27" s="102"/>
      <c r="O27" s="129"/>
      <c r="P27" s="111">
        <f t="shared" si="0"/>
        <v>0</v>
      </c>
      <c r="Q27" s="101">
        <f t="shared" si="1"/>
        <v>0</v>
      </c>
    </row>
    <row r="28" spans="1:17" s="99" customFormat="1" ht="21" customHeight="1" x14ac:dyDescent="0.25">
      <c r="A28" s="104">
        <v>24</v>
      </c>
      <c r="B28" s="91"/>
      <c r="C28" s="185"/>
      <c r="D28" s="102"/>
      <c r="E28" s="129"/>
      <c r="F28" s="102"/>
      <c r="G28" s="129"/>
      <c r="H28" s="102"/>
      <c r="I28" s="129"/>
      <c r="J28" s="102"/>
      <c r="K28" s="129"/>
      <c r="L28" s="102"/>
      <c r="M28" s="129"/>
      <c r="N28" s="102"/>
      <c r="O28" s="129"/>
      <c r="P28" s="111">
        <f t="shared" si="0"/>
        <v>0</v>
      </c>
      <c r="Q28" s="105">
        <f t="shared" si="1"/>
        <v>0</v>
      </c>
    </row>
    <row r="29" spans="1:17" s="99" customFormat="1" ht="21" customHeight="1" x14ac:dyDescent="0.25">
      <c r="A29" s="104">
        <v>25</v>
      </c>
      <c r="B29" s="106"/>
      <c r="C29" s="102"/>
      <c r="D29" s="102"/>
      <c r="E29" s="129"/>
      <c r="F29" s="102"/>
      <c r="G29" s="129"/>
      <c r="H29" s="102"/>
      <c r="I29" s="129"/>
      <c r="J29" s="102"/>
      <c r="K29" s="129"/>
      <c r="L29" s="102"/>
      <c r="M29" s="129"/>
      <c r="N29" s="102"/>
      <c r="O29" s="129"/>
      <c r="P29" s="111">
        <f t="shared" si="0"/>
        <v>0</v>
      </c>
      <c r="Q29" s="101">
        <f t="shared" si="1"/>
        <v>0</v>
      </c>
    </row>
    <row r="30" spans="1:17" s="99" customFormat="1" ht="21" customHeight="1" x14ac:dyDescent="0.25">
      <c r="A30" s="104">
        <v>26</v>
      </c>
      <c r="B30" s="106"/>
      <c r="C30" s="102"/>
      <c r="D30" s="102"/>
      <c r="E30" s="129"/>
      <c r="F30" s="102"/>
      <c r="G30" s="129"/>
      <c r="H30" s="102"/>
      <c r="I30" s="129"/>
      <c r="J30" s="102"/>
      <c r="K30" s="129"/>
      <c r="L30" s="102"/>
      <c r="M30" s="129"/>
      <c r="N30" s="102"/>
      <c r="O30" s="129"/>
      <c r="P30" s="111">
        <f t="shared" si="0"/>
        <v>0</v>
      </c>
      <c r="Q30" s="101">
        <f t="shared" si="1"/>
        <v>0</v>
      </c>
    </row>
    <row r="31" spans="1:17" s="99" customFormat="1" ht="21" customHeight="1" x14ac:dyDescent="0.25">
      <c r="A31" s="104">
        <v>27</v>
      </c>
      <c r="B31" s="93"/>
      <c r="C31" s="102"/>
      <c r="D31" s="102"/>
      <c r="E31" s="129"/>
      <c r="F31" s="102"/>
      <c r="G31" s="129"/>
      <c r="H31" s="102"/>
      <c r="I31" s="129"/>
      <c r="J31" s="102"/>
      <c r="K31" s="129"/>
      <c r="L31" s="102"/>
      <c r="M31" s="129"/>
      <c r="N31" s="102"/>
      <c r="O31" s="129"/>
      <c r="P31" s="111">
        <f t="shared" si="0"/>
        <v>0</v>
      </c>
      <c r="Q31" s="105">
        <f t="shared" si="1"/>
        <v>0</v>
      </c>
    </row>
    <row r="32" spans="1:17" s="99" customFormat="1" ht="21" customHeight="1" x14ac:dyDescent="0.25">
      <c r="A32" s="104">
        <v>28</v>
      </c>
      <c r="B32" s="93"/>
      <c r="C32" s="186"/>
      <c r="D32" s="102"/>
      <c r="E32" s="129"/>
      <c r="F32" s="102"/>
      <c r="G32" s="129"/>
      <c r="H32" s="102"/>
      <c r="I32" s="129"/>
      <c r="J32" s="102"/>
      <c r="K32" s="129"/>
      <c r="L32" s="102"/>
      <c r="M32" s="129"/>
      <c r="N32" s="102"/>
      <c r="O32" s="129"/>
      <c r="P32" s="111">
        <f t="shared" si="0"/>
        <v>0</v>
      </c>
      <c r="Q32" s="105">
        <f t="shared" si="1"/>
        <v>0</v>
      </c>
    </row>
    <row r="33" spans="1:17" s="99" customFormat="1" ht="21" customHeight="1" x14ac:dyDescent="0.25">
      <c r="A33" s="104">
        <v>29</v>
      </c>
      <c r="B33" s="106"/>
      <c r="C33" s="102"/>
      <c r="D33" s="102"/>
      <c r="E33" s="129"/>
      <c r="F33" s="102"/>
      <c r="G33" s="129"/>
      <c r="H33" s="102"/>
      <c r="I33" s="129"/>
      <c r="J33" s="102"/>
      <c r="K33" s="129"/>
      <c r="L33" s="102"/>
      <c r="M33" s="129"/>
      <c r="N33" s="100"/>
      <c r="O33" s="129"/>
      <c r="P33" s="111">
        <f t="shared" si="0"/>
        <v>0</v>
      </c>
      <c r="Q33" s="101">
        <f t="shared" si="1"/>
        <v>0</v>
      </c>
    </row>
    <row r="34" spans="1:17" s="99" customFormat="1" ht="21" customHeight="1" x14ac:dyDescent="0.25">
      <c r="A34" s="104">
        <v>30</v>
      </c>
      <c r="B34" s="91"/>
      <c r="C34" s="185"/>
      <c r="D34" s="102"/>
      <c r="E34" s="129"/>
      <c r="F34" s="102"/>
      <c r="G34" s="129"/>
      <c r="H34" s="102"/>
      <c r="I34" s="129"/>
      <c r="J34" s="102"/>
      <c r="K34" s="129"/>
      <c r="L34" s="102"/>
      <c r="M34" s="129"/>
      <c r="N34" s="100"/>
      <c r="O34" s="129"/>
      <c r="P34" s="111">
        <f t="shared" si="0"/>
        <v>0</v>
      </c>
      <c r="Q34" s="105">
        <f t="shared" si="1"/>
        <v>0</v>
      </c>
    </row>
    <row r="35" spans="1:17" s="99" customFormat="1" ht="21" customHeight="1" x14ac:dyDescent="0.25">
      <c r="A35" s="104">
        <v>31</v>
      </c>
      <c r="B35" s="91"/>
      <c r="C35" s="185"/>
      <c r="D35" s="102"/>
      <c r="E35" s="129"/>
      <c r="F35" s="102"/>
      <c r="G35" s="129"/>
      <c r="H35" s="102"/>
      <c r="I35" s="129"/>
      <c r="J35" s="102"/>
      <c r="K35" s="129"/>
      <c r="L35" s="102"/>
      <c r="M35" s="129"/>
      <c r="N35" s="100"/>
      <c r="O35" s="129"/>
      <c r="P35" s="111">
        <f t="shared" si="0"/>
        <v>0</v>
      </c>
      <c r="Q35" s="105">
        <f t="shared" si="1"/>
        <v>0</v>
      </c>
    </row>
    <row r="36" spans="1:17" s="99" customFormat="1" ht="21" customHeight="1" x14ac:dyDescent="0.25">
      <c r="A36" s="104">
        <v>32</v>
      </c>
      <c r="B36" s="107"/>
      <c r="C36" s="186"/>
      <c r="D36" s="102"/>
      <c r="E36" s="129"/>
      <c r="F36" s="102"/>
      <c r="G36" s="129"/>
      <c r="H36" s="102"/>
      <c r="I36" s="129"/>
      <c r="J36" s="102"/>
      <c r="K36" s="129"/>
      <c r="L36" s="102"/>
      <c r="M36" s="129"/>
      <c r="N36" s="100"/>
      <c r="O36" s="129"/>
      <c r="P36" s="111">
        <f t="shared" si="0"/>
        <v>0</v>
      </c>
      <c r="Q36" s="105">
        <f t="shared" si="1"/>
        <v>0</v>
      </c>
    </row>
    <row r="37" spans="1:17" s="99" customFormat="1" ht="21" customHeight="1" x14ac:dyDescent="0.25">
      <c r="A37" s="104">
        <v>33</v>
      </c>
      <c r="B37" s="93"/>
      <c r="C37" s="186"/>
      <c r="D37" s="102"/>
      <c r="E37" s="129"/>
      <c r="F37" s="102"/>
      <c r="G37" s="129"/>
      <c r="H37" s="102"/>
      <c r="I37" s="129"/>
      <c r="J37" s="102"/>
      <c r="K37" s="129"/>
      <c r="L37" s="102"/>
      <c r="M37" s="129"/>
      <c r="N37" s="100"/>
      <c r="O37" s="129"/>
      <c r="P37" s="111">
        <f t="shared" ref="P37:P68" si="2">SUM(D37,F37,H37,J37,L37,N37)/IF(COUNT(D37,F37,H37,J37,L37,N37)=0,1,COUNT(D37,F37,H37,J37,L37,N37))</f>
        <v>0</v>
      </c>
      <c r="Q37" s="105">
        <f t="shared" ref="Q37:Q68" si="3">COUNT(D37,F37,H37,J37,L37,N37)</f>
        <v>0</v>
      </c>
    </row>
    <row r="38" spans="1:17" s="99" customFormat="1" ht="21" customHeight="1" x14ac:dyDescent="0.25">
      <c r="A38" s="104">
        <v>34</v>
      </c>
      <c r="B38" s="91"/>
      <c r="C38" s="102"/>
      <c r="D38" s="102"/>
      <c r="E38" s="129"/>
      <c r="F38" s="102"/>
      <c r="G38" s="129"/>
      <c r="H38" s="102"/>
      <c r="I38" s="129"/>
      <c r="J38" s="102"/>
      <c r="K38" s="129"/>
      <c r="L38" s="102"/>
      <c r="M38" s="129"/>
      <c r="N38" s="100"/>
      <c r="O38" s="129"/>
      <c r="P38" s="111">
        <f t="shared" si="2"/>
        <v>0</v>
      </c>
      <c r="Q38" s="105">
        <f t="shared" si="3"/>
        <v>0</v>
      </c>
    </row>
    <row r="39" spans="1:17" s="99" customFormat="1" ht="21" customHeight="1" x14ac:dyDescent="0.25">
      <c r="A39" s="104">
        <v>35</v>
      </c>
      <c r="B39" s="91"/>
      <c r="C39" s="102"/>
      <c r="D39" s="102"/>
      <c r="E39" s="129"/>
      <c r="F39" s="102"/>
      <c r="G39" s="129"/>
      <c r="H39" s="102"/>
      <c r="I39" s="129"/>
      <c r="J39" s="102"/>
      <c r="K39" s="129"/>
      <c r="L39" s="102"/>
      <c r="M39" s="129"/>
      <c r="N39" s="100"/>
      <c r="O39" s="129"/>
      <c r="P39" s="111">
        <f t="shared" si="2"/>
        <v>0</v>
      </c>
      <c r="Q39" s="105">
        <f t="shared" si="3"/>
        <v>0</v>
      </c>
    </row>
    <row r="40" spans="1:17" s="99" customFormat="1" ht="21" customHeight="1" x14ac:dyDescent="0.25">
      <c r="A40" s="104">
        <v>36</v>
      </c>
      <c r="B40" s="93"/>
      <c r="C40" s="186"/>
      <c r="D40" s="102"/>
      <c r="E40" s="129"/>
      <c r="F40" s="102"/>
      <c r="G40" s="129"/>
      <c r="H40" s="102"/>
      <c r="I40" s="129"/>
      <c r="J40" s="102"/>
      <c r="K40" s="129"/>
      <c r="L40" s="102"/>
      <c r="M40" s="129"/>
      <c r="N40" s="100"/>
      <c r="O40" s="129"/>
      <c r="P40" s="111">
        <f t="shared" si="2"/>
        <v>0</v>
      </c>
      <c r="Q40" s="105">
        <f t="shared" si="3"/>
        <v>0</v>
      </c>
    </row>
    <row r="41" spans="1:17" s="99" customFormat="1" ht="21" customHeight="1" x14ac:dyDescent="0.25">
      <c r="A41" s="104">
        <v>37</v>
      </c>
      <c r="B41" s="106"/>
      <c r="C41" s="186"/>
      <c r="D41" s="102"/>
      <c r="E41" s="129"/>
      <c r="F41" s="102"/>
      <c r="G41" s="129"/>
      <c r="H41" s="102"/>
      <c r="I41" s="129"/>
      <c r="J41" s="102"/>
      <c r="K41" s="129"/>
      <c r="L41" s="102"/>
      <c r="M41" s="129"/>
      <c r="N41" s="100"/>
      <c r="O41" s="129"/>
      <c r="P41" s="111">
        <f t="shared" si="2"/>
        <v>0</v>
      </c>
      <c r="Q41" s="101">
        <f t="shared" si="3"/>
        <v>0</v>
      </c>
    </row>
    <row r="42" spans="1:17" s="99" customFormat="1" ht="21" customHeight="1" x14ac:dyDescent="0.25">
      <c r="A42" s="104">
        <v>38</v>
      </c>
      <c r="B42" s="106"/>
      <c r="C42" s="102"/>
      <c r="D42" s="102"/>
      <c r="E42" s="129"/>
      <c r="F42" s="102"/>
      <c r="G42" s="129"/>
      <c r="H42" s="102"/>
      <c r="I42" s="129"/>
      <c r="J42" s="119"/>
      <c r="K42" s="129"/>
      <c r="L42" s="102"/>
      <c r="M42" s="129"/>
      <c r="N42" s="100"/>
      <c r="O42" s="129"/>
      <c r="P42" s="111">
        <f t="shared" si="2"/>
        <v>0</v>
      </c>
      <c r="Q42" s="101">
        <f t="shared" si="3"/>
        <v>0</v>
      </c>
    </row>
    <row r="43" spans="1:17" s="99" customFormat="1" ht="21" customHeight="1" x14ac:dyDescent="0.25">
      <c r="A43" s="104">
        <v>39</v>
      </c>
      <c r="B43" s="93"/>
      <c r="C43" s="186"/>
      <c r="D43" s="102"/>
      <c r="E43" s="129"/>
      <c r="F43" s="102"/>
      <c r="G43" s="129"/>
      <c r="H43" s="102"/>
      <c r="I43" s="129"/>
      <c r="J43" s="102"/>
      <c r="K43" s="129"/>
      <c r="L43" s="102"/>
      <c r="M43" s="129"/>
      <c r="N43" s="100"/>
      <c r="O43" s="129"/>
      <c r="P43" s="111">
        <f t="shared" si="2"/>
        <v>0</v>
      </c>
      <c r="Q43" s="105">
        <f t="shared" si="3"/>
        <v>0</v>
      </c>
    </row>
    <row r="44" spans="1:17" s="99" customFormat="1" ht="21" customHeight="1" x14ac:dyDescent="0.25">
      <c r="A44" s="104">
        <v>40</v>
      </c>
      <c r="B44" s="93"/>
      <c r="C44" s="102"/>
      <c r="D44" s="102"/>
      <c r="E44" s="129"/>
      <c r="F44" s="102"/>
      <c r="G44" s="129"/>
      <c r="H44" s="102"/>
      <c r="I44" s="129"/>
      <c r="J44" s="102"/>
      <c r="K44" s="129"/>
      <c r="L44" s="102"/>
      <c r="M44" s="129"/>
      <c r="N44" s="100"/>
      <c r="O44" s="129"/>
      <c r="P44" s="111">
        <f t="shared" si="2"/>
        <v>0</v>
      </c>
      <c r="Q44" s="105">
        <f t="shared" si="3"/>
        <v>0</v>
      </c>
    </row>
    <row r="45" spans="1:17" s="99" customFormat="1" ht="21" customHeight="1" x14ac:dyDescent="0.25">
      <c r="A45" s="104">
        <v>41</v>
      </c>
      <c r="B45" s="91"/>
      <c r="C45" s="185"/>
      <c r="D45" s="102"/>
      <c r="E45" s="129"/>
      <c r="F45" s="102"/>
      <c r="G45" s="129"/>
      <c r="H45" s="102"/>
      <c r="I45" s="129"/>
      <c r="J45" s="102"/>
      <c r="K45" s="129"/>
      <c r="L45" s="102"/>
      <c r="M45" s="129"/>
      <c r="N45" s="100"/>
      <c r="O45" s="129"/>
      <c r="P45" s="111">
        <f t="shared" si="2"/>
        <v>0</v>
      </c>
      <c r="Q45" s="105">
        <f t="shared" si="3"/>
        <v>0</v>
      </c>
    </row>
    <row r="46" spans="1:17" s="99" customFormat="1" ht="21" customHeight="1" x14ac:dyDescent="0.25">
      <c r="A46" s="104">
        <v>42</v>
      </c>
      <c r="B46" s="91"/>
      <c r="C46" s="185"/>
      <c r="D46" s="102"/>
      <c r="E46" s="129"/>
      <c r="F46" s="102"/>
      <c r="G46" s="129"/>
      <c r="H46" s="102"/>
      <c r="I46" s="129"/>
      <c r="J46" s="102"/>
      <c r="K46" s="129"/>
      <c r="L46" s="102"/>
      <c r="M46" s="129"/>
      <c r="N46" s="100"/>
      <c r="O46" s="129"/>
      <c r="P46" s="111">
        <f t="shared" si="2"/>
        <v>0</v>
      </c>
      <c r="Q46" s="105">
        <f t="shared" si="3"/>
        <v>0</v>
      </c>
    </row>
    <row r="47" spans="1:17" s="99" customFormat="1" ht="21" customHeight="1" x14ac:dyDescent="0.25">
      <c r="A47" s="104">
        <v>43</v>
      </c>
      <c r="B47" s="107"/>
      <c r="C47" s="186"/>
      <c r="D47" s="102"/>
      <c r="E47" s="129"/>
      <c r="F47" s="102"/>
      <c r="G47" s="129"/>
      <c r="H47" s="102"/>
      <c r="I47" s="129"/>
      <c r="J47" s="102"/>
      <c r="K47" s="129"/>
      <c r="L47" s="102"/>
      <c r="M47" s="129"/>
      <c r="N47" s="100"/>
      <c r="O47" s="129"/>
      <c r="P47" s="111">
        <f t="shared" si="2"/>
        <v>0</v>
      </c>
      <c r="Q47" s="101">
        <f t="shared" si="3"/>
        <v>0</v>
      </c>
    </row>
    <row r="48" spans="1:17" s="99" customFormat="1" ht="21" customHeight="1" x14ac:dyDescent="0.25">
      <c r="A48" s="104">
        <v>44</v>
      </c>
      <c r="B48" s="106"/>
      <c r="C48" s="102"/>
      <c r="D48" s="102"/>
      <c r="E48" s="129"/>
      <c r="F48" s="102"/>
      <c r="G48" s="129"/>
      <c r="H48" s="102"/>
      <c r="I48" s="129"/>
      <c r="J48" s="102"/>
      <c r="K48" s="129"/>
      <c r="L48" s="102"/>
      <c r="M48" s="129"/>
      <c r="N48" s="100"/>
      <c r="O48" s="129"/>
      <c r="P48" s="111">
        <f t="shared" si="2"/>
        <v>0</v>
      </c>
      <c r="Q48" s="101">
        <f t="shared" si="3"/>
        <v>0</v>
      </c>
    </row>
    <row r="49" spans="1:17" s="99" customFormat="1" ht="21" customHeight="1" x14ac:dyDescent="0.25">
      <c r="A49" s="104">
        <v>45</v>
      </c>
      <c r="B49" s="106"/>
      <c r="C49" s="102"/>
      <c r="D49" s="102"/>
      <c r="E49" s="129"/>
      <c r="F49" s="102"/>
      <c r="G49" s="129"/>
      <c r="H49" s="102"/>
      <c r="I49" s="129"/>
      <c r="J49" s="102"/>
      <c r="K49" s="129"/>
      <c r="L49" s="102"/>
      <c r="M49" s="129"/>
      <c r="N49" s="100"/>
      <c r="O49" s="129"/>
      <c r="P49" s="111">
        <f t="shared" si="2"/>
        <v>0</v>
      </c>
      <c r="Q49" s="101">
        <f t="shared" si="3"/>
        <v>0</v>
      </c>
    </row>
    <row r="50" spans="1:17" s="99" customFormat="1" ht="21" customHeight="1" x14ac:dyDescent="0.25">
      <c r="A50" s="104">
        <v>46</v>
      </c>
      <c r="B50" s="93"/>
      <c r="C50" s="186"/>
      <c r="D50" s="102"/>
      <c r="E50" s="129"/>
      <c r="F50" s="102"/>
      <c r="G50" s="129"/>
      <c r="H50" s="102"/>
      <c r="I50" s="129"/>
      <c r="J50" s="102"/>
      <c r="K50" s="129"/>
      <c r="L50" s="102"/>
      <c r="M50" s="129"/>
      <c r="N50" s="100"/>
      <c r="O50" s="129"/>
      <c r="P50" s="111">
        <f t="shared" si="2"/>
        <v>0</v>
      </c>
      <c r="Q50" s="105">
        <f t="shared" si="3"/>
        <v>0</v>
      </c>
    </row>
    <row r="51" spans="1:17" s="99" customFormat="1" ht="21" customHeight="1" x14ac:dyDescent="0.25">
      <c r="A51" s="104">
        <v>47</v>
      </c>
      <c r="B51" s="91"/>
      <c r="C51" s="185"/>
      <c r="D51" s="102"/>
      <c r="E51" s="129"/>
      <c r="F51" s="102"/>
      <c r="G51" s="129"/>
      <c r="H51" s="102"/>
      <c r="I51" s="129"/>
      <c r="J51" s="102"/>
      <c r="K51" s="129"/>
      <c r="L51" s="102"/>
      <c r="M51" s="129"/>
      <c r="N51" s="100"/>
      <c r="O51" s="129"/>
      <c r="P51" s="111">
        <f t="shared" si="2"/>
        <v>0</v>
      </c>
      <c r="Q51" s="105">
        <f t="shared" si="3"/>
        <v>0</v>
      </c>
    </row>
    <row r="52" spans="1:17" s="99" customFormat="1" ht="21" customHeight="1" x14ac:dyDescent="0.25">
      <c r="A52" s="104">
        <v>48</v>
      </c>
      <c r="B52" s="93"/>
      <c r="C52" s="102"/>
      <c r="D52" s="102"/>
      <c r="E52" s="129"/>
      <c r="F52" s="102"/>
      <c r="G52" s="129"/>
      <c r="H52" s="102"/>
      <c r="I52" s="129"/>
      <c r="J52" s="102"/>
      <c r="K52" s="129"/>
      <c r="L52" s="102"/>
      <c r="M52" s="129"/>
      <c r="N52" s="100"/>
      <c r="O52" s="129"/>
      <c r="P52" s="111">
        <f t="shared" si="2"/>
        <v>0</v>
      </c>
      <c r="Q52" s="105">
        <f t="shared" si="3"/>
        <v>0</v>
      </c>
    </row>
    <row r="53" spans="1:17" s="99" customFormat="1" ht="21" customHeight="1" x14ac:dyDescent="0.25">
      <c r="A53" s="104">
        <v>49</v>
      </c>
      <c r="B53" s="93"/>
      <c r="C53" s="186"/>
      <c r="D53" s="102"/>
      <c r="E53" s="129"/>
      <c r="F53" s="102"/>
      <c r="G53" s="129"/>
      <c r="H53" s="102"/>
      <c r="I53" s="129"/>
      <c r="J53" s="102"/>
      <c r="K53" s="129"/>
      <c r="L53" s="102"/>
      <c r="M53" s="129"/>
      <c r="N53" s="100"/>
      <c r="O53" s="129"/>
      <c r="P53" s="111">
        <f t="shared" si="2"/>
        <v>0</v>
      </c>
      <c r="Q53" s="105">
        <f t="shared" si="3"/>
        <v>0</v>
      </c>
    </row>
    <row r="54" spans="1:17" s="99" customFormat="1" ht="21" customHeight="1" x14ac:dyDescent="0.25">
      <c r="A54" s="104">
        <v>50</v>
      </c>
      <c r="B54" s="91"/>
      <c r="C54" s="185"/>
      <c r="D54" s="102"/>
      <c r="E54" s="129"/>
      <c r="F54" s="102"/>
      <c r="G54" s="129"/>
      <c r="H54" s="102"/>
      <c r="I54" s="129"/>
      <c r="J54" s="102"/>
      <c r="K54" s="129"/>
      <c r="L54" s="102"/>
      <c r="M54" s="129"/>
      <c r="N54" s="102"/>
      <c r="O54" s="129"/>
      <c r="P54" s="111">
        <f t="shared" si="2"/>
        <v>0</v>
      </c>
      <c r="Q54" s="105">
        <f t="shared" si="3"/>
        <v>0</v>
      </c>
    </row>
    <row r="55" spans="1:17" s="99" customFormat="1" ht="21" customHeight="1" x14ac:dyDescent="0.25">
      <c r="A55" s="104">
        <v>51</v>
      </c>
      <c r="B55" s="93"/>
      <c r="C55" s="102"/>
      <c r="D55" s="102"/>
      <c r="E55" s="129"/>
      <c r="F55" s="102"/>
      <c r="G55" s="129"/>
      <c r="H55" s="102"/>
      <c r="I55" s="129"/>
      <c r="J55" s="102"/>
      <c r="K55" s="129"/>
      <c r="L55" s="102"/>
      <c r="M55" s="129"/>
      <c r="N55" s="102"/>
      <c r="O55" s="129"/>
      <c r="P55" s="111">
        <f t="shared" si="2"/>
        <v>0</v>
      </c>
      <c r="Q55" s="101">
        <f t="shared" si="3"/>
        <v>0</v>
      </c>
    </row>
    <row r="56" spans="1:17" s="99" customFormat="1" ht="21" customHeight="1" x14ac:dyDescent="0.25">
      <c r="A56" s="104">
        <v>52</v>
      </c>
      <c r="B56" s="106"/>
      <c r="C56" s="102"/>
      <c r="D56" s="102"/>
      <c r="E56" s="129"/>
      <c r="F56" s="102"/>
      <c r="G56" s="129"/>
      <c r="H56" s="102"/>
      <c r="I56" s="129"/>
      <c r="J56" s="102"/>
      <c r="K56" s="129"/>
      <c r="L56" s="102"/>
      <c r="M56" s="129"/>
      <c r="N56" s="102"/>
      <c r="O56" s="129"/>
      <c r="P56" s="111">
        <f t="shared" si="2"/>
        <v>0</v>
      </c>
      <c r="Q56" s="101">
        <f t="shared" si="3"/>
        <v>0</v>
      </c>
    </row>
    <row r="57" spans="1:17" s="99" customFormat="1" ht="21" customHeight="1" x14ac:dyDescent="0.25">
      <c r="A57" s="104">
        <v>53</v>
      </c>
      <c r="B57" s="93"/>
      <c r="C57" s="186"/>
      <c r="D57" s="102"/>
      <c r="E57" s="129"/>
      <c r="F57" s="102"/>
      <c r="G57" s="129"/>
      <c r="H57" s="102"/>
      <c r="I57" s="129"/>
      <c r="J57" s="102"/>
      <c r="K57" s="129"/>
      <c r="L57" s="102"/>
      <c r="M57" s="129"/>
      <c r="N57" s="102"/>
      <c r="O57" s="129"/>
      <c r="P57" s="111">
        <f t="shared" si="2"/>
        <v>0</v>
      </c>
      <c r="Q57" s="105">
        <f t="shared" si="3"/>
        <v>0</v>
      </c>
    </row>
    <row r="58" spans="1:17" s="99" customFormat="1" ht="21" customHeight="1" x14ac:dyDescent="0.25">
      <c r="A58" s="104">
        <v>54</v>
      </c>
      <c r="B58" s="93"/>
      <c r="C58" s="102"/>
      <c r="D58" s="102"/>
      <c r="E58" s="129"/>
      <c r="F58" s="102"/>
      <c r="G58" s="129"/>
      <c r="H58" s="102"/>
      <c r="I58" s="129"/>
      <c r="J58" s="102"/>
      <c r="K58" s="129"/>
      <c r="L58" s="102"/>
      <c r="M58" s="129"/>
      <c r="N58" s="102"/>
      <c r="O58" s="129"/>
      <c r="P58" s="111">
        <f t="shared" si="2"/>
        <v>0</v>
      </c>
      <c r="Q58" s="105">
        <f t="shared" si="3"/>
        <v>0</v>
      </c>
    </row>
    <row r="59" spans="1:17" s="99" customFormat="1" ht="21" customHeight="1" x14ac:dyDescent="0.25">
      <c r="A59" s="104">
        <v>55</v>
      </c>
      <c r="B59" s="93"/>
      <c r="C59" s="186"/>
      <c r="D59" s="102"/>
      <c r="E59" s="129"/>
      <c r="F59" s="102"/>
      <c r="G59" s="129"/>
      <c r="H59" s="102"/>
      <c r="I59" s="129"/>
      <c r="J59" s="102"/>
      <c r="K59" s="129"/>
      <c r="L59" s="102"/>
      <c r="M59" s="129"/>
      <c r="N59" s="102"/>
      <c r="O59" s="129"/>
      <c r="P59" s="111">
        <f t="shared" si="2"/>
        <v>0</v>
      </c>
      <c r="Q59" s="105">
        <f t="shared" si="3"/>
        <v>0</v>
      </c>
    </row>
    <row r="60" spans="1:17" s="99" customFormat="1" ht="21" customHeight="1" x14ac:dyDescent="0.25">
      <c r="A60" s="104">
        <v>56</v>
      </c>
      <c r="B60" s="107"/>
      <c r="C60" s="102"/>
      <c r="D60" s="102"/>
      <c r="E60" s="129"/>
      <c r="F60" s="102"/>
      <c r="G60" s="129"/>
      <c r="H60" s="102"/>
      <c r="I60" s="129"/>
      <c r="J60" s="102"/>
      <c r="K60" s="129"/>
      <c r="L60" s="102"/>
      <c r="M60" s="129"/>
      <c r="N60" s="102"/>
      <c r="O60" s="129"/>
      <c r="P60" s="111">
        <f t="shared" si="2"/>
        <v>0</v>
      </c>
      <c r="Q60" s="105">
        <f t="shared" si="3"/>
        <v>0</v>
      </c>
    </row>
    <row r="61" spans="1:17" s="99" customFormat="1" ht="21" customHeight="1" x14ac:dyDescent="0.25">
      <c r="A61" s="104">
        <v>57</v>
      </c>
      <c r="B61" s="91"/>
      <c r="C61" s="102"/>
      <c r="D61" s="102"/>
      <c r="E61" s="129"/>
      <c r="F61" s="102"/>
      <c r="G61" s="129"/>
      <c r="H61" s="102"/>
      <c r="I61" s="129"/>
      <c r="J61" s="102"/>
      <c r="K61" s="129"/>
      <c r="L61" s="102"/>
      <c r="M61" s="129"/>
      <c r="N61" s="102"/>
      <c r="O61" s="129"/>
      <c r="P61" s="111">
        <f t="shared" si="2"/>
        <v>0</v>
      </c>
      <c r="Q61" s="105">
        <f t="shared" si="3"/>
        <v>0</v>
      </c>
    </row>
    <row r="62" spans="1:17" s="99" customFormat="1" ht="21" customHeight="1" x14ac:dyDescent="0.25">
      <c r="A62" s="104">
        <v>58</v>
      </c>
      <c r="B62" s="93"/>
      <c r="C62" s="102"/>
      <c r="D62" s="102"/>
      <c r="E62" s="129"/>
      <c r="F62" s="102"/>
      <c r="G62" s="129"/>
      <c r="H62" s="102"/>
      <c r="I62" s="129"/>
      <c r="J62" s="102"/>
      <c r="K62" s="129"/>
      <c r="L62" s="102"/>
      <c r="M62" s="129"/>
      <c r="N62" s="102"/>
      <c r="O62" s="129"/>
      <c r="P62" s="111">
        <f t="shared" si="2"/>
        <v>0</v>
      </c>
      <c r="Q62" s="105">
        <f t="shared" si="3"/>
        <v>0</v>
      </c>
    </row>
    <row r="63" spans="1:17" s="99" customFormat="1" ht="21" customHeight="1" x14ac:dyDescent="0.25">
      <c r="A63" s="104">
        <v>59</v>
      </c>
      <c r="B63" s="107"/>
      <c r="C63" s="186"/>
      <c r="D63" s="102"/>
      <c r="E63" s="129"/>
      <c r="F63" s="102"/>
      <c r="G63" s="129"/>
      <c r="H63" s="102"/>
      <c r="I63" s="129"/>
      <c r="J63" s="102"/>
      <c r="K63" s="129"/>
      <c r="L63" s="102"/>
      <c r="M63" s="129"/>
      <c r="N63" s="102"/>
      <c r="O63" s="129"/>
      <c r="P63" s="111">
        <f t="shared" si="2"/>
        <v>0</v>
      </c>
      <c r="Q63" s="105">
        <f t="shared" si="3"/>
        <v>0</v>
      </c>
    </row>
    <row r="64" spans="1:17" s="99" customFormat="1" ht="21" customHeight="1" x14ac:dyDescent="0.25">
      <c r="A64" s="104">
        <v>60</v>
      </c>
      <c r="B64" s="93"/>
      <c r="C64" s="102"/>
      <c r="D64" s="102"/>
      <c r="E64" s="129"/>
      <c r="F64" s="102"/>
      <c r="G64" s="129"/>
      <c r="H64" s="102"/>
      <c r="I64" s="129"/>
      <c r="J64" s="102"/>
      <c r="K64" s="129"/>
      <c r="L64" s="102"/>
      <c r="M64" s="129"/>
      <c r="N64" s="102"/>
      <c r="O64" s="129"/>
      <c r="P64" s="111">
        <f t="shared" si="2"/>
        <v>0</v>
      </c>
      <c r="Q64" s="105">
        <f t="shared" si="3"/>
        <v>0</v>
      </c>
    </row>
    <row r="65" spans="1:17" s="99" customFormat="1" ht="21" customHeight="1" x14ac:dyDescent="0.25">
      <c r="A65" s="104">
        <v>61</v>
      </c>
      <c r="B65" s="106"/>
      <c r="C65" s="102"/>
      <c r="D65" s="102"/>
      <c r="E65" s="129"/>
      <c r="F65" s="102"/>
      <c r="G65" s="129"/>
      <c r="H65" s="102"/>
      <c r="I65" s="129"/>
      <c r="J65" s="102"/>
      <c r="K65" s="129"/>
      <c r="L65" s="102"/>
      <c r="M65" s="129"/>
      <c r="N65" s="102"/>
      <c r="O65" s="129"/>
      <c r="P65" s="111">
        <f t="shared" si="2"/>
        <v>0</v>
      </c>
      <c r="Q65" s="101">
        <f t="shared" si="3"/>
        <v>0</v>
      </c>
    </row>
    <row r="66" spans="1:17" s="99" customFormat="1" ht="21" customHeight="1" x14ac:dyDescent="0.25">
      <c r="A66" s="104">
        <v>62</v>
      </c>
      <c r="B66" s="106"/>
      <c r="C66" s="102"/>
      <c r="D66" s="102"/>
      <c r="E66" s="129"/>
      <c r="F66" s="102"/>
      <c r="G66" s="129"/>
      <c r="H66" s="102"/>
      <c r="I66" s="129"/>
      <c r="J66" s="102"/>
      <c r="K66" s="129"/>
      <c r="L66" s="102"/>
      <c r="M66" s="129"/>
      <c r="N66" s="102"/>
      <c r="O66" s="129"/>
      <c r="P66" s="111">
        <f t="shared" si="2"/>
        <v>0</v>
      </c>
      <c r="Q66" s="101">
        <f t="shared" si="3"/>
        <v>0</v>
      </c>
    </row>
    <row r="67" spans="1:17" s="99" customFormat="1" ht="21" customHeight="1" x14ac:dyDescent="0.25">
      <c r="A67" s="104">
        <v>63</v>
      </c>
      <c r="B67" s="106"/>
      <c r="C67" s="102"/>
      <c r="D67" s="102"/>
      <c r="E67" s="129"/>
      <c r="F67" s="102"/>
      <c r="G67" s="129"/>
      <c r="H67" s="102"/>
      <c r="I67" s="129"/>
      <c r="J67" s="102"/>
      <c r="K67" s="129"/>
      <c r="L67" s="102"/>
      <c r="M67" s="129"/>
      <c r="N67" s="102"/>
      <c r="O67" s="129"/>
      <c r="P67" s="111">
        <f t="shared" si="2"/>
        <v>0</v>
      </c>
      <c r="Q67" s="101">
        <f t="shared" si="3"/>
        <v>0</v>
      </c>
    </row>
    <row r="68" spans="1:17" s="99" customFormat="1" ht="21" customHeight="1" x14ac:dyDescent="0.25">
      <c r="A68" s="104">
        <v>64</v>
      </c>
      <c r="B68" s="93"/>
      <c r="C68" s="186"/>
      <c r="D68" s="102"/>
      <c r="E68" s="129"/>
      <c r="F68" s="102"/>
      <c r="G68" s="129"/>
      <c r="H68" s="102"/>
      <c r="I68" s="129"/>
      <c r="J68" s="102"/>
      <c r="K68" s="129"/>
      <c r="L68" s="102"/>
      <c r="M68" s="129"/>
      <c r="N68" s="102"/>
      <c r="O68" s="129"/>
      <c r="P68" s="111">
        <f t="shared" si="2"/>
        <v>0</v>
      </c>
      <c r="Q68" s="105">
        <f t="shared" si="3"/>
        <v>0</v>
      </c>
    </row>
    <row r="69" spans="1:17" s="99" customFormat="1" ht="21" customHeight="1" x14ac:dyDescent="0.25">
      <c r="A69" s="104">
        <v>65</v>
      </c>
      <c r="B69" s="91"/>
      <c r="C69" s="185"/>
      <c r="D69" s="102"/>
      <c r="E69" s="129"/>
      <c r="F69" s="102"/>
      <c r="G69" s="129"/>
      <c r="H69" s="102"/>
      <c r="I69" s="129"/>
      <c r="J69" s="102"/>
      <c r="K69" s="129"/>
      <c r="L69" s="102"/>
      <c r="M69" s="129"/>
      <c r="N69" s="102"/>
      <c r="O69" s="129"/>
      <c r="P69" s="111">
        <f t="shared" ref="P69:P80" si="4">SUM(D69,F69,H69,J69,L69,N69)/IF(COUNT(D69,F69,H69,J69,L69,N69)=0,1,COUNT(D69,F69,H69,J69,L69,N69))</f>
        <v>0</v>
      </c>
      <c r="Q69" s="105">
        <f t="shared" ref="Q69:Q80" si="5">COUNT(D69,F69,H69,J69,L69,N69)</f>
        <v>0</v>
      </c>
    </row>
    <row r="70" spans="1:17" s="99" customFormat="1" ht="21" customHeight="1" x14ac:dyDescent="0.25">
      <c r="A70" s="104">
        <v>66</v>
      </c>
      <c r="B70" s="91"/>
      <c r="C70" s="185"/>
      <c r="D70" s="102"/>
      <c r="E70" s="129"/>
      <c r="F70" s="102"/>
      <c r="G70" s="129"/>
      <c r="H70" s="102"/>
      <c r="I70" s="129"/>
      <c r="J70" s="102"/>
      <c r="K70" s="129"/>
      <c r="L70" s="102"/>
      <c r="M70" s="129"/>
      <c r="N70" s="102"/>
      <c r="O70" s="129"/>
      <c r="P70" s="111">
        <f t="shared" si="4"/>
        <v>0</v>
      </c>
      <c r="Q70" s="105">
        <f t="shared" si="5"/>
        <v>0</v>
      </c>
    </row>
    <row r="71" spans="1:17" s="99" customFormat="1" ht="21" customHeight="1" x14ac:dyDescent="0.25">
      <c r="A71" s="104">
        <v>67</v>
      </c>
      <c r="B71" s="106"/>
      <c r="C71" s="102"/>
      <c r="D71" s="102"/>
      <c r="E71" s="129"/>
      <c r="F71" s="102"/>
      <c r="G71" s="129"/>
      <c r="H71" s="102"/>
      <c r="I71" s="129"/>
      <c r="J71" s="102"/>
      <c r="K71" s="129"/>
      <c r="L71" s="102"/>
      <c r="M71" s="129"/>
      <c r="N71" s="102"/>
      <c r="O71" s="129"/>
      <c r="P71" s="111">
        <f t="shared" si="4"/>
        <v>0</v>
      </c>
      <c r="Q71" s="101">
        <f t="shared" si="5"/>
        <v>0</v>
      </c>
    </row>
    <row r="72" spans="1:17" s="99" customFormat="1" ht="21" customHeight="1" x14ac:dyDescent="0.25">
      <c r="A72" s="104">
        <v>68</v>
      </c>
      <c r="B72" s="107"/>
      <c r="C72" s="186"/>
      <c r="D72" s="102"/>
      <c r="E72" s="129"/>
      <c r="F72" s="102"/>
      <c r="G72" s="129"/>
      <c r="H72" s="102"/>
      <c r="I72" s="129"/>
      <c r="J72" s="102"/>
      <c r="K72" s="129"/>
      <c r="L72" s="102"/>
      <c r="M72" s="129"/>
      <c r="N72" s="102"/>
      <c r="O72" s="129"/>
      <c r="P72" s="111">
        <f t="shared" si="4"/>
        <v>0</v>
      </c>
      <c r="Q72" s="101">
        <f t="shared" si="5"/>
        <v>0</v>
      </c>
    </row>
    <row r="73" spans="1:17" s="99" customFormat="1" ht="21" customHeight="1" x14ac:dyDescent="0.25">
      <c r="A73" s="104">
        <v>69</v>
      </c>
      <c r="B73" s="93"/>
      <c r="C73" s="186"/>
      <c r="D73" s="102"/>
      <c r="E73" s="129"/>
      <c r="F73" s="102"/>
      <c r="G73" s="129"/>
      <c r="H73" s="102"/>
      <c r="I73" s="129"/>
      <c r="J73" s="102"/>
      <c r="K73" s="129"/>
      <c r="L73" s="102"/>
      <c r="M73" s="129"/>
      <c r="N73" s="102"/>
      <c r="O73" s="129"/>
      <c r="P73" s="111">
        <f t="shared" si="4"/>
        <v>0</v>
      </c>
      <c r="Q73" s="101">
        <f t="shared" si="5"/>
        <v>0</v>
      </c>
    </row>
    <row r="74" spans="1:17" s="99" customFormat="1" ht="21" customHeight="1" x14ac:dyDescent="0.25">
      <c r="A74" s="104">
        <v>70</v>
      </c>
      <c r="B74" s="93"/>
      <c r="C74" s="186"/>
      <c r="D74" s="102"/>
      <c r="E74" s="129"/>
      <c r="F74" s="102"/>
      <c r="G74" s="129"/>
      <c r="H74" s="102"/>
      <c r="I74" s="129"/>
      <c r="J74" s="102"/>
      <c r="K74" s="129"/>
      <c r="L74" s="102"/>
      <c r="M74" s="129"/>
      <c r="N74" s="102"/>
      <c r="O74" s="129"/>
      <c r="P74" s="111">
        <f t="shared" si="4"/>
        <v>0</v>
      </c>
      <c r="Q74" s="105">
        <f t="shared" si="5"/>
        <v>0</v>
      </c>
    </row>
    <row r="75" spans="1:17" s="99" customFormat="1" ht="21" customHeight="1" x14ac:dyDescent="0.25">
      <c r="A75" s="104">
        <v>71</v>
      </c>
      <c r="B75" s="93"/>
      <c r="C75" s="186"/>
      <c r="D75" s="102"/>
      <c r="E75" s="129"/>
      <c r="F75" s="102"/>
      <c r="G75" s="129"/>
      <c r="H75" s="102"/>
      <c r="I75" s="129"/>
      <c r="J75" s="102"/>
      <c r="K75" s="129"/>
      <c r="L75" s="102"/>
      <c r="M75" s="129"/>
      <c r="N75" s="102"/>
      <c r="O75" s="129"/>
      <c r="P75" s="111">
        <f t="shared" si="4"/>
        <v>0</v>
      </c>
      <c r="Q75" s="105">
        <f t="shared" si="5"/>
        <v>0</v>
      </c>
    </row>
    <row r="76" spans="1:17" s="99" customFormat="1" ht="21" customHeight="1" x14ac:dyDescent="0.25">
      <c r="A76" s="104">
        <v>72</v>
      </c>
      <c r="B76" s="106"/>
      <c r="C76" s="102"/>
      <c r="D76" s="102"/>
      <c r="E76" s="129"/>
      <c r="F76" s="102"/>
      <c r="G76" s="129"/>
      <c r="H76" s="102"/>
      <c r="I76" s="129"/>
      <c r="J76" s="102"/>
      <c r="K76" s="129"/>
      <c r="L76" s="102"/>
      <c r="M76" s="129"/>
      <c r="N76" s="102"/>
      <c r="O76" s="129"/>
      <c r="P76" s="111">
        <f t="shared" si="4"/>
        <v>0</v>
      </c>
      <c r="Q76" s="101">
        <f t="shared" si="5"/>
        <v>0</v>
      </c>
    </row>
    <row r="77" spans="1:17" s="99" customFormat="1" ht="21" customHeight="1" x14ac:dyDescent="0.25">
      <c r="A77" s="104">
        <v>73</v>
      </c>
      <c r="B77" s="93"/>
      <c r="C77" s="186"/>
      <c r="D77" s="102"/>
      <c r="E77" s="129"/>
      <c r="F77" s="102"/>
      <c r="G77" s="129"/>
      <c r="H77" s="102"/>
      <c r="I77" s="129"/>
      <c r="J77" s="102"/>
      <c r="K77" s="129"/>
      <c r="L77" s="102"/>
      <c r="M77" s="129"/>
      <c r="N77" s="102"/>
      <c r="O77" s="129"/>
      <c r="P77" s="111">
        <f t="shared" si="4"/>
        <v>0</v>
      </c>
      <c r="Q77" s="105">
        <f t="shared" si="5"/>
        <v>0</v>
      </c>
    </row>
    <row r="78" spans="1:17" s="99" customFormat="1" ht="21" customHeight="1" x14ac:dyDescent="0.25">
      <c r="A78" s="104">
        <v>74</v>
      </c>
      <c r="B78" s="93"/>
      <c r="C78" s="186"/>
      <c r="D78" s="102"/>
      <c r="E78" s="129"/>
      <c r="F78" s="102"/>
      <c r="G78" s="129"/>
      <c r="H78" s="102"/>
      <c r="I78" s="129"/>
      <c r="J78" s="102"/>
      <c r="K78" s="129"/>
      <c r="L78" s="102"/>
      <c r="M78" s="129"/>
      <c r="N78" s="102"/>
      <c r="O78" s="129"/>
      <c r="P78" s="111">
        <f t="shared" si="4"/>
        <v>0</v>
      </c>
      <c r="Q78" s="105">
        <f t="shared" si="5"/>
        <v>0</v>
      </c>
    </row>
    <row r="79" spans="1:17" s="99" customFormat="1" ht="21" customHeight="1" x14ac:dyDescent="0.25">
      <c r="A79" s="104">
        <v>75</v>
      </c>
      <c r="B79" s="93"/>
      <c r="C79" s="186"/>
      <c r="D79" s="102"/>
      <c r="E79" s="129"/>
      <c r="F79" s="102"/>
      <c r="G79" s="129"/>
      <c r="H79" s="102"/>
      <c r="I79" s="129"/>
      <c r="J79" s="102"/>
      <c r="K79" s="129"/>
      <c r="L79" s="102"/>
      <c r="M79" s="129"/>
      <c r="N79" s="102"/>
      <c r="O79" s="129"/>
      <c r="P79" s="111">
        <f t="shared" si="4"/>
        <v>0</v>
      </c>
      <c r="Q79" s="105">
        <f t="shared" si="5"/>
        <v>0</v>
      </c>
    </row>
    <row r="80" spans="1:17" s="99" customFormat="1" ht="21" customHeight="1" x14ac:dyDescent="0.25">
      <c r="A80" s="104">
        <v>76</v>
      </c>
      <c r="B80" s="93"/>
      <c r="C80" s="186"/>
      <c r="D80" s="102"/>
      <c r="E80" s="129"/>
      <c r="F80" s="102"/>
      <c r="G80" s="129"/>
      <c r="H80" s="102"/>
      <c r="I80" s="129"/>
      <c r="J80" s="102"/>
      <c r="K80" s="129"/>
      <c r="L80" s="102"/>
      <c r="M80" s="129"/>
      <c r="N80" s="102"/>
      <c r="O80" s="129"/>
      <c r="P80" s="111">
        <f t="shared" si="4"/>
        <v>0</v>
      </c>
      <c r="Q80" s="105">
        <f t="shared" si="5"/>
        <v>0</v>
      </c>
    </row>
    <row r="81" spans="1:17" s="99" customFormat="1" ht="21" customHeight="1" x14ac:dyDescent="0.25">
      <c r="A81" s="104">
        <v>77</v>
      </c>
      <c r="B81" s="93"/>
      <c r="C81" s="186"/>
      <c r="D81" s="102"/>
      <c r="E81" s="129"/>
      <c r="F81" s="102"/>
      <c r="G81" s="129"/>
      <c r="H81" s="102"/>
      <c r="I81" s="129"/>
      <c r="J81" s="102"/>
      <c r="K81" s="129"/>
      <c r="L81" s="102"/>
      <c r="M81" s="129"/>
      <c r="N81" s="102"/>
      <c r="O81" s="129"/>
      <c r="P81" s="111">
        <f t="shared" ref="P81:P102" si="6">SUM(D81,F81,H81,J81,L81,N81)/IF(COUNT(D81,F81,H81,J81,L81,N81)=0,1,COUNT(D81,F81,H81,J81,L81,N81))</f>
        <v>0</v>
      </c>
      <c r="Q81" s="105">
        <f t="shared" ref="Q81:Q102" si="7">COUNT(D81,F81,H81,J81,L81,N81)</f>
        <v>0</v>
      </c>
    </row>
    <row r="82" spans="1:17" s="99" customFormat="1" ht="21" customHeight="1" x14ac:dyDescent="0.25">
      <c r="A82" s="104">
        <v>78</v>
      </c>
      <c r="B82" s="106"/>
      <c r="C82" s="102"/>
      <c r="D82" s="102"/>
      <c r="E82" s="129"/>
      <c r="F82" s="102"/>
      <c r="G82" s="129"/>
      <c r="H82" s="102"/>
      <c r="I82" s="129"/>
      <c r="J82" s="102"/>
      <c r="K82" s="129"/>
      <c r="L82" s="102"/>
      <c r="M82" s="129"/>
      <c r="N82" s="102"/>
      <c r="O82" s="129"/>
      <c r="P82" s="111">
        <f t="shared" si="6"/>
        <v>0</v>
      </c>
      <c r="Q82" s="101">
        <f t="shared" si="7"/>
        <v>0</v>
      </c>
    </row>
    <row r="83" spans="1:17" s="99" customFormat="1" ht="21" customHeight="1" x14ac:dyDescent="0.25">
      <c r="A83" s="104">
        <v>79</v>
      </c>
      <c r="B83" s="106"/>
      <c r="C83" s="102"/>
      <c r="D83" s="102"/>
      <c r="E83" s="129"/>
      <c r="F83" s="102"/>
      <c r="G83" s="129"/>
      <c r="H83" s="102"/>
      <c r="I83" s="129"/>
      <c r="J83" s="102"/>
      <c r="K83" s="129"/>
      <c r="L83" s="102"/>
      <c r="M83" s="129"/>
      <c r="N83" s="102"/>
      <c r="O83" s="129"/>
      <c r="P83" s="111">
        <f t="shared" si="6"/>
        <v>0</v>
      </c>
      <c r="Q83" s="101">
        <f t="shared" si="7"/>
        <v>0</v>
      </c>
    </row>
    <row r="84" spans="1:17" s="99" customFormat="1" ht="21" customHeight="1" x14ac:dyDescent="0.25">
      <c r="A84" s="104">
        <v>80</v>
      </c>
      <c r="B84" s="91"/>
      <c r="C84" s="185"/>
      <c r="D84" s="102"/>
      <c r="E84" s="129"/>
      <c r="F84" s="102"/>
      <c r="G84" s="129"/>
      <c r="H84" s="102"/>
      <c r="I84" s="129"/>
      <c r="J84" s="102"/>
      <c r="K84" s="129"/>
      <c r="L84" s="102"/>
      <c r="M84" s="129"/>
      <c r="N84" s="102"/>
      <c r="O84" s="129"/>
      <c r="P84" s="111">
        <f t="shared" si="6"/>
        <v>0</v>
      </c>
      <c r="Q84" s="105">
        <f t="shared" si="7"/>
        <v>0</v>
      </c>
    </row>
    <row r="85" spans="1:17" s="99" customFormat="1" ht="21" customHeight="1" x14ac:dyDescent="0.25">
      <c r="A85" s="104">
        <v>81</v>
      </c>
      <c r="B85" s="91"/>
      <c r="C85" s="185"/>
      <c r="D85" s="102"/>
      <c r="E85" s="129"/>
      <c r="F85" s="102"/>
      <c r="G85" s="129"/>
      <c r="H85" s="102"/>
      <c r="I85" s="129"/>
      <c r="J85" s="102"/>
      <c r="K85" s="129"/>
      <c r="L85" s="102"/>
      <c r="M85" s="129"/>
      <c r="N85" s="102"/>
      <c r="O85" s="129"/>
      <c r="P85" s="111">
        <f t="shared" si="6"/>
        <v>0</v>
      </c>
      <c r="Q85" s="105">
        <f t="shared" si="7"/>
        <v>0</v>
      </c>
    </row>
    <row r="86" spans="1:17" s="99" customFormat="1" ht="21" customHeight="1" x14ac:dyDescent="0.25">
      <c r="A86" s="104">
        <v>82</v>
      </c>
      <c r="B86" s="91"/>
      <c r="C86" s="185"/>
      <c r="D86" s="102"/>
      <c r="E86" s="129"/>
      <c r="F86" s="102"/>
      <c r="G86" s="129"/>
      <c r="H86" s="102"/>
      <c r="I86" s="129"/>
      <c r="J86" s="102"/>
      <c r="K86" s="129"/>
      <c r="L86" s="102"/>
      <c r="M86" s="129"/>
      <c r="N86" s="102"/>
      <c r="O86" s="129"/>
      <c r="P86" s="111">
        <f t="shared" si="6"/>
        <v>0</v>
      </c>
      <c r="Q86" s="105">
        <f t="shared" si="7"/>
        <v>0</v>
      </c>
    </row>
    <row r="87" spans="1:17" s="99" customFormat="1" ht="21" customHeight="1" x14ac:dyDescent="0.25">
      <c r="A87" s="104">
        <v>83</v>
      </c>
      <c r="B87" s="106"/>
      <c r="C87" s="102"/>
      <c r="D87" s="102"/>
      <c r="E87" s="129"/>
      <c r="F87" s="102"/>
      <c r="G87" s="129"/>
      <c r="H87" s="102"/>
      <c r="I87" s="129"/>
      <c r="J87" s="102"/>
      <c r="K87" s="129"/>
      <c r="L87" s="102"/>
      <c r="M87" s="129"/>
      <c r="N87" s="102"/>
      <c r="O87" s="129"/>
      <c r="P87" s="111">
        <f t="shared" si="6"/>
        <v>0</v>
      </c>
      <c r="Q87" s="105">
        <f t="shared" si="7"/>
        <v>0</v>
      </c>
    </row>
    <row r="88" spans="1:17" s="99" customFormat="1" ht="21" customHeight="1" x14ac:dyDescent="0.25">
      <c r="A88" s="104">
        <v>84</v>
      </c>
      <c r="B88" s="93"/>
      <c r="C88" s="186"/>
      <c r="D88" s="102"/>
      <c r="E88" s="129"/>
      <c r="F88" s="102"/>
      <c r="G88" s="129"/>
      <c r="H88" s="102"/>
      <c r="I88" s="129"/>
      <c r="J88" s="102"/>
      <c r="K88" s="129"/>
      <c r="L88" s="102"/>
      <c r="M88" s="129"/>
      <c r="N88" s="102"/>
      <c r="O88" s="129"/>
      <c r="P88" s="111">
        <f t="shared" si="6"/>
        <v>0</v>
      </c>
      <c r="Q88" s="105">
        <f t="shared" si="7"/>
        <v>0</v>
      </c>
    </row>
    <row r="89" spans="1:17" s="99" customFormat="1" ht="21" customHeight="1" x14ac:dyDescent="0.25">
      <c r="A89" s="104">
        <v>85</v>
      </c>
      <c r="B89" s="106"/>
      <c r="C89" s="102"/>
      <c r="D89" s="102"/>
      <c r="E89" s="129"/>
      <c r="F89" s="102"/>
      <c r="G89" s="129"/>
      <c r="H89" s="102"/>
      <c r="I89" s="129"/>
      <c r="J89" s="102"/>
      <c r="K89" s="129"/>
      <c r="L89" s="102"/>
      <c r="M89" s="129"/>
      <c r="N89" s="102"/>
      <c r="O89" s="129"/>
      <c r="P89" s="111">
        <f t="shared" si="6"/>
        <v>0</v>
      </c>
      <c r="Q89" s="101">
        <f t="shared" si="7"/>
        <v>0</v>
      </c>
    </row>
    <row r="90" spans="1:17" s="99" customFormat="1" ht="21" customHeight="1" x14ac:dyDescent="0.25">
      <c r="A90" s="104">
        <v>86</v>
      </c>
      <c r="B90" s="106"/>
      <c r="C90" s="102"/>
      <c r="D90" s="102"/>
      <c r="E90" s="129"/>
      <c r="F90" s="102"/>
      <c r="G90" s="129"/>
      <c r="H90" s="102"/>
      <c r="I90" s="129"/>
      <c r="J90" s="102"/>
      <c r="K90" s="129"/>
      <c r="L90" s="102"/>
      <c r="M90" s="129"/>
      <c r="N90" s="102"/>
      <c r="O90" s="129"/>
      <c r="P90" s="111">
        <f t="shared" si="6"/>
        <v>0</v>
      </c>
      <c r="Q90" s="105">
        <f t="shared" si="7"/>
        <v>0</v>
      </c>
    </row>
    <row r="91" spans="1:17" s="99" customFormat="1" ht="21" customHeight="1" x14ac:dyDescent="0.25">
      <c r="A91" s="104">
        <v>87</v>
      </c>
      <c r="B91" s="93"/>
      <c r="C91" s="186"/>
      <c r="D91" s="102"/>
      <c r="E91" s="129"/>
      <c r="F91" s="102"/>
      <c r="G91" s="129"/>
      <c r="H91" s="102"/>
      <c r="I91" s="129"/>
      <c r="J91" s="102"/>
      <c r="K91" s="129"/>
      <c r="L91" s="102"/>
      <c r="M91" s="129"/>
      <c r="N91" s="102"/>
      <c r="O91" s="129"/>
      <c r="P91" s="111">
        <f t="shared" si="6"/>
        <v>0</v>
      </c>
      <c r="Q91" s="105">
        <f t="shared" si="7"/>
        <v>0</v>
      </c>
    </row>
    <row r="92" spans="1:17" s="99" customFormat="1" ht="21" customHeight="1" x14ac:dyDescent="0.25">
      <c r="A92" s="104">
        <v>88</v>
      </c>
      <c r="B92" s="107"/>
      <c r="C92" s="186"/>
      <c r="D92" s="102"/>
      <c r="E92" s="129"/>
      <c r="F92" s="102"/>
      <c r="G92" s="129"/>
      <c r="H92" s="102"/>
      <c r="I92" s="129"/>
      <c r="J92" s="102"/>
      <c r="K92" s="129"/>
      <c r="L92" s="102"/>
      <c r="M92" s="129"/>
      <c r="N92" s="102"/>
      <c r="O92" s="129"/>
      <c r="P92" s="111">
        <f t="shared" si="6"/>
        <v>0</v>
      </c>
      <c r="Q92" s="105">
        <f t="shared" si="7"/>
        <v>0</v>
      </c>
    </row>
    <row r="93" spans="1:17" s="99" customFormat="1" ht="21" customHeight="1" x14ac:dyDescent="0.25">
      <c r="A93" s="104">
        <v>89</v>
      </c>
      <c r="B93" s="93"/>
      <c r="C93" s="186"/>
      <c r="D93" s="102"/>
      <c r="E93" s="129"/>
      <c r="F93" s="102"/>
      <c r="G93" s="129"/>
      <c r="H93" s="102"/>
      <c r="I93" s="129"/>
      <c r="J93" s="102"/>
      <c r="K93" s="129"/>
      <c r="L93" s="102"/>
      <c r="M93" s="129"/>
      <c r="N93" s="102"/>
      <c r="O93" s="129"/>
      <c r="P93" s="111">
        <f t="shared" si="6"/>
        <v>0</v>
      </c>
      <c r="Q93" s="105">
        <f t="shared" si="7"/>
        <v>0</v>
      </c>
    </row>
    <row r="94" spans="1:17" s="99" customFormat="1" ht="21" customHeight="1" x14ac:dyDescent="0.25">
      <c r="A94" s="104">
        <v>90</v>
      </c>
      <c r="B94" s="93"/>
      <c r="C94" s="186"/>
      <c r="D94" s="102"/>
      <c r="E94" s="129"/>
      <c r="F94" s="102"/>
      <c r="G94" s="129"/>
      <c r="H94" s="102"/>
      <c r="I94" s="129"/>
      <c r="J94" s="102"/>
      <c r="K94" s="129"/>
      <c r="L94" s="102"/>
      <c r="M94" s="129"/>
      <c r="N94" s="102"/>
      <c r="O94" s="129"/>
      <c r="P94" s="111">
        <f t="shared" si="6"/>
        <v>0</v>
      </c>
      <c r="Q94" s="105">
        <f t="shared" si="7"/>
        <v>0</v>
      </c>
    </row>
    <row r="95" spans="1:17" s="99" customFormat="1" ht="21" customHeight="1" x14ac:dyDescent="0.25">
      <c r="A95" s="104">
        <v>91</v>
      </c>
      <c r="B95" s="91"/>
      <c r="C95" s="185"/>
      <c r="D95" s="102"/>
      <c r="E95" s="129"/>
      <c r="F95" s="102"/>
      <c r="G95" s="129"/>
      <c r="H95" s="102"/>
      <c r="I95" s="129"/>
      <c r="J95" s="102"/>
      <c r="K95" s="129"/>
      <c r="L95" s="102"/>
      <c r="M95" s="129"/>
      <c r="N95" s="102"/>
      <c r="O95" s="129"/>
      <c r="P95" s="111">
        <f t="shared" si="6"/>
        <v>0</v>
      </c>
      <c r="Q95" s="105">
        <f t="shared" si="7"/>
        <v>0</v>
      </c>
    </row>
    <row r="96" spans="1:17" s="99" customFormat="1" ht="21" customHeight="1" x14ac:dyDescent="0.25">
      <c r="A96" s="104">
        <v>92</v>
      </c>
      <c r="B96" s="91"/>
      <c r="C96" s="185"/>
      <c r="D96" s="102"/>
      <c r="E96" s="129"/>
      <c r="F96" s="102"/>
      <c r="G96" s="129"/>
      <c r="H96" s="102"/>
      <c r="I96" s="129"/>
      <c r="J96" s="102"/>
      <c r="K96" s="129"/>
      <c r="L96" s="102"/>
      <c r="M96" s="129"/>
      <c r="N96" s="102"/>
      <c r="O96" s="129"/>
      <c r="P96" s="111">
        <f t="shared" si="6"/>
        <v>0</v>
      </c>
      <c r="Q96" s="105">
        <f t="shared" si="7"/>
        <v>0</v>
      </c>
    </row>
    <row r="97" spans="1:18" s="99" customFormat="1" ht="21" customHeight="1" x14ac:dyDescent="0.25">
      <c r="A97" s="104">
        <v>93</v>
      </c>
      <c r="B97" s="93"/>
      <c r="C97" s="186"/>
      <c r="D97" s="102"/>
      <c r="E97" s="129"/>
      <c r="F97" s="102"/>
      <c r="G97" s="129"/>
      <c r="H97" s="102"/>
      <c r="I97" s="129"/>
      <c r="J97" s="102"/>
      <c r="K97" s="129"/>
      <c r="L97" s="102"/>
      <c r="M97" s="129"/>
      <c r="N97" s="102"/>
      <c r="O97" s="129"/>
      <c r="P97" s="111">
        <f t="shared" si="6"/>
        <v>0</v>
      </c>
      <c r="Q97" s="105">
        <f t="shared" si="7"/>
        <v>0</v>
      </c>
    </row>
    <row r="98" spans="1:18" s="99" customFormat="1" ht="21" customHeight="1" x14ac:dyDescent="0.25">
      <c r="A98" s="104">
        <v>94</v>
      </c>
      <c r="B98" s="91"/>
      <c r="C98" s="185"/>
      <c r="D98" s="102"/>
      <c r="E98" s="129"/>
      <c r="F98" s="102"/>
      <c r="G98" s="129"/>
      <c r="H98" s="102"/>
      <c r="I98" s="129"/>
      <c r="J98" s="102"/>
      <c r="K98" s="129"/>
      <c r="L98" s="102"/>
      <c r="M98" s="129"/>
      <c r="N98" s="102"/>
      <c r="O98" s="129"/>
      <c r="P98" s="111">
        <f t="shared" si="6"/>
        <v>0</v>
      </c>
      <c r="Q98" s="105">
        <f t="shared" si="7"/>
        <v>0</v>
      </c>
    </row>
    <row r="99" spans="1:18" s="99" customFormat="1" ht="21" customHeight="1" x14ac:dyDescent="0.25">
      <c r="A99" s="104">
        <v>95</v>
      </c>
      <c r="B99" s="91"/>
      <c r="C99" s="185"/>
      <c r="D99" s="102"/>
      <c r="E99" s="129"/>
      <c r="F99" s="102"/>
      <c r="G99" s="129"/>
      <c r="H99" s="102"/>
      <c r="I99" s="129"/>
      <c r="J99" s="102"/>
      <c r="K99" s="129"/>
      <c r="L99" s="102"/>
      <c r="M99" s="129"/>
      <c r="N99" s="102"/>
      <c r="O99" s="129"/>
      <c r="P99" s="111">
        <f t="shared" si="6"/>
        <v>0</v>
      </c>
      <c r="Q99" s="105">
        <f t="shared" si="7"/>
        <v>0</v>
      </c>
    </row>
    <row r="100" spans="1:18" s="99" customFormat="1" ht="21" customHeight="1" x14ac:dyDescent="0.25">
      <c r="A100" s="104">
        <v>96</v>
      </c>
      <c r="B100" s="93"/>
      <c r="C100" s="186"/>
      <c r="D100" s="102"/>
      <c r="E100" s="129"/>
      <c r="F100" s="102"/>
      <c r="G100" s="129"/>
      <c r="H100" s="102"/>
      <c r="I100" s="129"/>
      <c r="J100" s="102"/>
      <c r="K100" s="129"/>
      <c r="L100" s="102"/>
      <c r="M100" s="129"/>
      <c r="N100" s="102"/>
      <c r="O100" s="129"/>
      <c r="P100" s="111">
        <f t="shared" si="6"/>
        <v>0</v>
      </c>
      <c r="Q100" s="105">
        <f t="shared" si="7"/>
        <v>0</v>
      </c>
    </row>
    <row r="101" spans="1:18" s="99" customFormat="1" ht="21" customHeight="1" x14ac:dyDescent="0.25">
      <c r="A101" s="104">
        <v>97</v>
      </c>
      <c r="B101" s="93"/>
      <c r="C101" s="186"/>
      <c r="D101" s="115"/>
      <c r="E101" s="130"/>
      <c r="F101" s="115"/>
      <c r="G101" s="130"/>
      <c r="H101" s="115"/>
      <c r="I101" s="130"/>
      <c r="J101" s="115"/>
      <c r="K101" s="130"/>
      <c r="L101" s="115"/>
      <c r="M101" s="130"/>
      <c r="N101" s="116"/>
      <c r="O101" s="130"/>
      <c r="P101" s="111">
        <f t="shared" si="6"/>
        <v>0</v>
      </c>
      <c r="Q101" s="105">
        <f t="shared" si="7"/>
        <v>0</v>
      </c>
    </row>
    <row r="102" spans="1:18" s="99" customFormat="1" ht="21" customHeight="1" thickBot="1" x14ac:dyDescent="0.3">
      <c r="A102" s="120">
        <v>98</v>
      </c>
      <c r="B102" s="98"/>
      <c r="C102" s="98"/>
      <c r="D102" s="95"/>
      <c r="E102" s="131"/>
      <c r="F102" s="103"/>
      <c r="G102" s="131"/>
      <c r="H102" s="103"/>
      <c r="I102" s="131"/>
      <c r="J102" s="103"/>
      <c r="K102" s="131"/>
      <c r="L102" s="103"/>
      <c r="M102" s="131"/>
      <c r="N102" s="112"/>
      <c r="O102" s="131"/>
      <c r="P102" s="114">
        <f t="shared" si="6"/>
        <v>0</v>
      </c>
      <c r="Q102" s="113">
        <f t="shared" si="7"/>
        <v>0</v>
      </c>
    </row>
    <row r="103" spans="1:18" s="99" customFormat="1" ht="21" customHeight="1" x14ac:dyDescent="0.25">
      <c r="A103" s="25"/>
      <c r="B103" s="96"/>
      <c r="C103" s="187"/>
      <c r="D103" s="25"/>
      <c r="E103" s="25"/>
      <c r="F103" s="97"/>
      <c r="G103" s="97"/>
      <c r="H103" s="25"/>
      <c r="I103" s="25"/>
      <c r="J103" s="25"/>
      <c r="K103" s="25"/>
      <c r="L103" s="25"/>
      <c r="M103" s="25"/>
      <c r="N103" s="25"/>
      <c r="O103" s="25"/>
      <c r="P103" s="25"/>
      <c r="Q103" s="1"/>
      <c r="R103" s="1"/>
    </row>
    <row r="104" spans="1:18" x14ac:dyDescent="0.25">
      <c r="A104" s="25"/>
      <c r="B104" s="96"/>
      <c r="C104" s="187"/>
      <c r="D104" s="25"/>
      <c r="E104" s="25"/>
      <c r="F104" s="97"/>
      <c r="G104" s="97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8" x14ac:dyDescent="0.25">
      <c r="A105" s="25"/>
      <c r="B105" s="96"/>
      <c r="C105" s="187"/>
      <c r="D105" s="25"/>
      <c r="E105" s="25"/>
      <c r="F105" s="97"/>
      <c r="G105" s="97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8" x14ac:dyDescent="0.25">
      <c r="A106" s="25"/>
      <c r="B106" s="96"/>
      <c r="C106" s="187"/>
      <c r="D106" s="25"/>
      <c r="E106" s="25"/>
      <c r="F106" s="97"/>
      <c r="G106" s="97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8" x14ac:dyDescent="0.25">
      <c r="A107" s="25"/>
      <c r="B107" s="96"/>
      <c r="C107" s="187"/>
      <c r="D107" s="25"/>
      <c r="E107" s="25"/>
      <c r="F107" s="97"/>
      <c r="G107" s="97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8" x14ac:dyDescent="0.25">
      <c r="A108" s="25"/>
      <c r="B108" s="96"/>
      <c r="C108" s="187"/>
      <c r="D108" s="25"/>
      <c r="E108" s="25"/>
      <c r="F108" s="97"/>
      <c r="G108" s="97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8" x14ac:dyDescent="0.25">
      <c r="A109" s="25"/>
      <c r="B109" s="96"/>
      <c r="C109" s="187"/>
      <c r="D109" s="25"/>
      <c r="E109" s="25"/>
      <c r="F109" s="97"/>
      <c r="G109" s="97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8" x14ac:dyDescent="0.25">
      <c r="A110" s="25"/>
      <c r="B110" s="96"/>
      <c r="C110" s="187"/>
      <c r="D110" s="25"/>
      <c r="E110" s="25"/>
      <c r="F110" s="97"/>
      <c r="G110" s="97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8" x14ac:dyDescent="0.25">
      <c r="A111" s="25"/>
      <c r="B111" s="96"/>
      <c r="C111" s="187"/>
      <c r="D111" s="25"/>
      <c r="E111" s="25"/>
      <c r="F111" s="97"/>
      <c r="G111" s="97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8" x14ac:dyDescent="0.25">
      <c r="A112" s="25"/>
      <c r="B112" s="96"/>
      <c r="C112" s="187"/>
      <c r="D112" s="25"/>
      <c r="E112" s="25"/>
      <c r="F112" s="97"/>
      <c r="G112" s="97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x14ac:dyDescent="0.25">
      <c r="A113" s="25"/>
      <c r="B113" s="96"/>
      <c r="C113" s="187"/>
      <c r="D113" s="25"/>
      <c r="E113" s="25"/>
      <c r="F113" s="97"/>
      <c r="G113" s="97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x14ac:dyDescent="0.25">
      <c r="A114" s="25"/>
      <c r="B114" s="96"/>
      <c r="C114" s="187"/>
      <c r="D114" s="25"/>
      <c r="E114" s="25"/>
      <c r="F114" s="97"/>
      <c r="G114" s="97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x14ac:dyDescent="0.25">
      <c r="A115" s="25"/>
      <c r="B115" s="96"/>
      <c r="C115" s="187"/>
      <c r="D115" s="25"/>
      <c r="E115" s="25"/>
      <c r="F115" s="97"/>
      <c r="G115" s="97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 x14ac:dyDescent="0.25">
      <c r="A116" s="25"/>
      <c r="B116" s="96"/>
      <c r="C116" s="187"/>
      <c r="D116" s="25"/>
      <c r="E116" s="25"/>
      <c r="F116" s="97"/>
      <c r="G116" s="97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 x14ac:dyDescent="0.25">
      <c r="A117" s="25"/>
      <c r="B117" s="96"/>
      <c r="C117" s="187"/>
      <c r="D117" s="25"/>
      <c r="E117" s="25"/>
      <c r="F117" s="97"/>
      <c r="G117" s="97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 x14ac:dyDescent="0.25">
      <c r="A118" s="25"/>
      <c r="B118" s="96"/>
      <c r="C118" s="187"/>
      <c r="D118" s="25"/>
      <c r="E118" s="25"/>
      <c r="F118" s="97"/>
      <c r="G118" s="97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x14ac:dyDescent="0.25">
      <c r="A119" s="25"/>
      <c r="B119" s="96"/>
      <c r="C119" s="187"/>
      <c r="D119" s="25"/>
      <c r="E119" s="25"/>
      <c r="F119" s="97"/>
      <c r="G119" s="97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1:16" x14ac:dyDescent="0.25">
      <c r="A120" s="25"/>
      <c r="B120" s="96"/>
      <c r="C120" s="187"/>
      <c r="D120" s="25"/>
      <c r="E120" s="25"/>
      <c r="F120" s="97"/>
      <c r="G120" s="97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 x14ac:dyDescent="0.25">
      <c r="A121" s="25"/>
      <c r="B121" s="96"/>
      <c r="C121" s="187"/>
      <c r="D121" s="25"/>
      <c r="E121" s="25"/>
      <c r="F121" s="97"/>
      <c r="G121" s="97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 x14ac:dyDescent="0.25">
      <c r="A122" s="25"/>
      <c r="B122" s="96"/>
      <c r="C122" s="187"/>
      <c r="D122" s="25"/>
      <c r="E122" s="25"/>
      <c r="F122" s="97"/>
      <c r="G122" s="97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x14ac:dyDescent="0.25">
      <c r="A123" s="25"/>
      <c r="B123" s="96"/>
      <c r="C123" s="187"/>
      <c r="D123" s="25"/>
      <c r="E123" s="25"/>
      <c r="F123" s="97"/>
      <c r="G123" s="97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1:16" x14ac:dyDescent="0.25">
      <c r="A124" s="25"/>
      <c r="B124" s="96"/>
      <c r="C124" s="187"/>
      <c r="D124" s="25"/>
      <c r="E124" s="25"/>
      <c r="F124" s="97"/>
      <c r="G124" s="97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x14ac:dyDescent="0.25">
      <c r="A125" s="25"/>
      <c r="B125" s="96"/>
      <c r="C125" s="187"/>
      <c r="D125" s="25"/>
      <c r="E125" s="25"/>
      <c r="F125" s="97"/>
      <c r="G125" s="97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1:16" x14ac:dyDescent="0.25">
      <c r="A126" s="25"/>
      <c r="B126" s="96"/>
      <c r="C126" s="187"/>
      <c r="D126" s="25"/>
      <c r="E126" s="25"/>
      <c r="F126" s="97"/>
      <c r="G126" s="97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1:16" x14ac:dyDescent="0.25">
      <c r="A127" s="25"/>
      <c r="B127" s="96"/>
      <c r="C127" s="187"/>
      <c r="D127" s="25"/>
      <c r="E127" s="25"/>
      <c r="F127" s="97"/>
      <c r="G127" s="97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1:16" x14ac:dyDescent="0.25">
      <c r="A128" s="25"/>
      <c r="B128" s="96"/>
      <c r="C128" s="187"/>
      <c r="D128" s="25"/>
      <c r="E128" s="25"/>
      <c r="F128" s="97"/>
      <c r="G128" s="97"/>
      <c r="H128" s="25"/>
      <c r="I128" s="25"/>
      <c r="J128" s="25"/>
      <c r="K128" s="25"/>
      <c r="L128" s="25"/>
      <c r="M128" s="25"/>
      <c r="N128" s="25"/>
      <c r="O128" s="25"/>
      <c r="P128" s="25"/>
    </row>
    <row r="129" spans="1:16" x14ac:dyDescent="0.25">
      <c r="A129" s="25"/>
      <c r="B129" s="96"/>
      <c r="C129" s="187"/>
      <c r="D129" s="25"/>
      <c r="E129" s="25"/>
      <c r="F129" s="97"/>
      <c r="G129" s="97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1:16" x14ac:dyDescent="0.25">
      <c r="A130" s="25"/>
      <c r="B130" s="96"/>
      <c r="C130" s="187"/>
      <c r="D130" s="25"/>
      <c r="E130" s="25"/>
      <c r="F130" s="97"/>
      <c r="G130" s="97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1:16" x14ac:dyDescent="0.25">
      <c r="A131" s="25"/>
      <c r="B131" s="96"/>
      <c r="C131" s="187"/>
      <c r="D131" s="25"/>
      <c r="E131" s="25"/>
      <c r="F131" s="97"/>
      <c r="G131" s="97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1:16" x14ac:dyDescent="0.25">
      <c r="A132" s="25"/>
      <c r="B132" s="96"/>
      <c r="C132" s="187"/>
      <c r="D132" s="25"/>
      <c r="E132" s="25"/>
      <c r="F132" s="97"/>
      <c r="G132" s="97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16" x14ac:dyDescent="0.25">
      <c r="A133" s="25"/>
      <c r="B133" s="96"/>
      <c r="C133" s="187"/>
      <c r="D133" s="25"/>
      <c r="E133" s="25"/>
      <c r="F133" s="97"/>
      <c r="G133" s="97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16" x14ac:dyDescent="0.25">
      <c r="A134" s="25"/>
      <c r="B134" s="96"/>
      <c r="C134" s="187"/>
      <c r="D134" s="25"/>
      <c r="E134" s="25"/>
      <c r="F134" s="97"/>
      <c r="G134" s="97"/>
      <c r="H134" s="25"/>
      <c r="I134" s="25"/>
      <c r="J134" s="25"/>
      <c r="K134" s="25"/>
      <c r="L134" s="25"/>
      <c r="M134" s="25"/>
      <c r="N134" s="25"/>
      <c r="O134" s="25"/>
      <c r="P134" s="25"/>
    </row>
    <row r="135" spans="1:16" x14ac:dyDescent="0.25">
      <c r="A135" s="25"/>
      <c r="B135" s="96"/>
      <c r="C135" s="187"/>
      <c r="D135" s="25"/>
      <c r="E135" s="25"/>
      <c r="F135" s="97"/>
      <c r="G135" s="97"/>
      <c r="H135" s="25"/>
      <c r="I135" s="25"/>
      <c r="J135" s="25"/>
      <c r="K135" s="25"/>
      <c r="L135" s="25"/>
      <c r="M135" s="25"/>
      <c r="N135" s="25"/>
      <c r="O135" s="25"/>
      <c r="P135" s="25"/>
    </row>
    <row r="136" spans="1:16" x14ac:dyDescent="0.25">
      <c r="A136" s="25"/>
      <c r="B136" s="96"/>
      <c r="C136" s="187"/>
      <c r="D136" s="25"/>
      <c r="E136" s="25"/>
      <c r="F136" s="97"/>
      <c r="G136" s="97"/>
      <c r="H136" s="25"/>
      <c r="I136" s="25"/>
      <c r="J136" s="25"/>
      <c r="K136" s="25"/>
      <c r="L136" s="25"/>
      <c r="M136" s="25"/>
      <c r="N136" s="25"/>
      <c r="O136" s="25"/>
      <c r="P136" s="25"/>
    </row>
    <row r="137" spans="1:16" x14ac:dyDescent="0.25">
      <c r="A137" s="25"/>
      <c r="B137" s="96"/>
      <c r="C137" s="187"/>
      <c r="D137" s="25"/>
      <c r="E137" s="25"/>
      <c r="F137" s="97"/>
      <c r="G137" s="97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1:16" x14ac:dyDescent="0.25">
      <c r="A138" s="25"/>
      <c r="B138" s="96"/>
      <c r="C138" s="187"/>
      <c r="D138" s="25"/>
      <c r="E138" s="25"/>
      <c r="F138" s="97"/>
      <c r="G138" s="97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16" x14ac:dyDescent="0.25">
      <c r="A139" s="25"/>
      <c r="B139" s="96"/>
      <c r="C139" s="187"/>
      <c r="D139" s="25"/>
      <c r="E139" s="25"/>
      <c r="F139" s="97"/>
      <c r="G139" s="97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1:16" x14ac:dyDescent="0.25">
      <c r="A140" s="25"/>
      <c r="B140" s="96"/>
      <c r="C140" s="187"/>
      <c r="D140" s="25"/>
      <c r="E140" s="25"/>
      <c r="F140" s="97"/>
      <c r="G140" s="97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1:16" x14ac:dyDescent="0.25">
      <c r="A141" s="25"/>
      <c r="B141" s="96"/>
      <c r="C141" s="187"/>
      <c r="D141" s="25"/>
      <c r="E141" s="25"/>
      <c r="F141" s="97"/>
      <c r="G141" s="97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16" x14ac:dyDescent="0.25">
      <c r="A142" s="25"/>
      <c r="B142" s="96"/>
      <c r="C142" s="187"/>
      <c r="D142" s="25"/>
      <c r="E142" s="25"/>
      <c r="F142" s="97"/>
      <c r="G142" s="97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1:16" x14ac:dyDescent="0.25">
      <c r="A143" s="25"/>
      <c r="B143" s="96"/>
      <c r="C143" s="187"/>
      <c r="D143" s="25"/>
      <c r="E143" s="25"/>
      <c r="F143" s="97"/>
      <c r="G143" s="97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16" x14ac:dyDescent="0.25">
      <c r="A144" s="25"/>
      <c r="B144" s="96"/>
      <c r="C144" s="187"/>
      <c r="D144" s="25"/>
      <c r="E144" s="25"/>
      <c r="F144" s="97"/>
      <c r="G144" s="97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1:16" x14ac:dyDescent="0.25">
      <c r="A145" s="25"/>
      <c r="B145" s="96"/>
      <c r="C145" s="187"/>
      <c r="D145" s="25"/>
      <c r="E145" s="25"/>
      <c r="F145" s="97"/>
      <c r="G145" s="97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1:16" x14ac:dyDescent="0.25">
      <c r="A146" s="25"/>
      <c r="B146" s="96"/>
      <c r="C146" s="187"/>
      <c r="D146" s="25"/>
      <c r="E146" s="25"/>
      <c r="F146" s="97"/>
      <c r="G146" s="97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1:16" x14ac:dyDescent="0.25">
      <c r="A147" s="25"/>
      <c r="B147" s="96"/>
      <c r="C147" s="187"/>
      <c r="D147" s="25"/>
      <c r="E147" s="25"/>
      <c r="F147" s="97"/>
      <c r="G147" s="97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1:16" x14ac:dyDescent="0.25">
      <c r="A148" s="25"/>
      <c r="B148" s="96"/>
      <c r="C148" s="187"/>
      <c r="D148" s="25"/>
      <c r="E148" s="25"/>
      <c r="F148" s="97"/>
      <c r="G148" s="97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1:16" x14ac:dyDescent="0.25">
      <c r="A149" s="25"/>
      <c r="B149" s="96"/>
      <c r="C149" s="187"/>
      <c r="D149" s="25"/>
      <c r="E149" s="25"/>
      <c r="F149" s="97"/>
      <c r="G149" s="97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1:16" x14ac:dyDescent="0.25">
      <c r="A150" s="25"/>
      <c r="B150" s="96"/>
      <c r="C150" s="187"/>
      <c r="D150" s="25"/>
      <c r="E150" s="25"/>
      <c r="F150" s="97"/>
      <c r="G150" s="97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1:16" x14ac:dyDescent="0.25">
      <c r="A151" s="25"/>
      <c r="B151" s="96"/>
      <c r="C151" s="187"/>
      <c r="D151" s="25"/>
      <c r="E151" s="25"/>
      <c r="F151" s="97"/>
      <c r="G151" s="97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1:16" x14ac:dyDescent="0.25">
      <c r="A152" s="25"/>
      <c r="B152" s="96"/>
      <c r="C152" s="187"/>
      <c r="D152" s="25"/>
      <c r="E152" s="25"/>
      <c r="F152" s="97"/>
      <c r="G152" s="97"/>
      <c r="H152" s="25"/>
      <c r="I152" s="25"/>
      <c r="J152" s="25"/>
      <c r="K152" s="25"/>
      <c r="L152" s="25"/>
      <c r="M152" s="25"/>
      <c r="N152" s="25"/>
      <c r="O152" s="25"/>
      <c r="P152" s="25"/>
    </row>
    <row r="153" spans="1:16" x14ac:dyDescent="0.25">
      <c r="A153" s="25"/>
      <c r="B153" s="96"/>
      <c r="C153" s="187"/>
      <c r="D153" s="25"/>
      <c r="E153" s="25"/>
      <c r="F153" s="97"/>
      <c r="G153" s="97"/>
      <c r="H153" s="25"/>
      <c r="I153" s="25"/>
      <c r="J153" s="25"/>
      <c r="K153" s="25"/>
      <c r="L153" s="25"/>
      <c r="M153" s="25"/>
      <c r="N153" s="25"/>
      <c r="O153" s="25"/>
      <c r="P153" s="25"/>
    </row>
    <row r="154" spans="1:16" x14ac:dyDescent="0.25">
      <c r="A154" s="25"/>
      <c r="B154" s="96"/>
      <c r="C154" s="187"/>
      <c r="D154" s="25"/>
      <c r="E154" s="25"/>
      <c r="F154" s="97"/>
      <c r="G154" s="97"/>
      <c r="H154" s="25"/>
      <c r="I154" s="25"/>
      <c r="J154" s="25"/>
      <c r="K154" s="25"/>
      <c r="L154" s="25"/>
      <c r="M154" s="25"/>
      <c r="N154" s="25"/>
      <c r="O154" s="25"/>
      <c r="P154" s="25"/>
    </row>
    <row r="155" spans="1:16" x14ac:dyDescent="0.25">
      <c r="A155" s="25"/>
      <c r="B155" s="96"/>
      <c r="C155" s="187"/>
      <c r="D155" s="25"/>
      <c r="E155" s="25"/>
      <c r="F155" s="97"/>
      <c r="G155" s="97"/>
      <c r="H155" s="25"/>
      <c r="I155" s="25"/>
      <c r="J155" s="25"/>
      <c r="K155" s="25"/>
      <c r="L155" s="25"/>
      <c r="M155" s="25"/>
      <c r="N155" s="25"/>
      <c r="O155" s="25"/>
      <c r="P155" s="25"/>
    </row>
    <row r="156" spans="1:16" x14ac:dyDescent="0.25">
      <c r="A156" s="25"/>
      <c r="B156" s="96"/>
      <c r="C156" s="187"/>
      <c r="D156" s="25"/>
      <c r="E156" s="25"/>
      <c r="F156" s="97"/>
      <c r="G156" s="97"/>
      <c r="H156" s="25"/>
      <c r="I156" s="25"/>
      <c r="J156" s="25"/>
      <c r="K156" s="25"/>
      <c r="L156" s="25"/>
      <c r="M156" s="25"/>
      <c r="N156" s="25"/>
      <c r="O156" s="25"/>
      <c r="P156" s="25"/>
    </row>
    <row r="157" spans="1:16" x14ac:dyDescent="0.25">
      <c r="A157" s="25"/>
      <c r="B157" s="96"/>
      <c r="C157" s="187"/>
      <c r="D157" s="25"/>
      <c r="E157" s="25"/>
      <c r="F157" s="97"/>
      <c r="G157" s="97"/>
      <c r="H157" s="25"/>
      <c r="I157" s="25"/>
      <c r="J157" s="25"/>
      <c r="K157" s="25"/>
      <c r="L157" s="25"/>
      <c r="M157" s="25"/>
      <c r="N157" s="25"/>
      <c r="O157" s="25"/>
      <c r="P157" s="25"/>
    </row>
    <row r="158" spans="1:16" x14ac:dyDescent="0.25">
      <c r="A158" s="25"/>
      <c r="B158" s="96"/>
      <c r="C158" s="187"/>
      <c r="D158" s="25"/>
      <c r="E158" s="25"/>
      <c r="F158" s="97"/>
      <c r="G158" s="97"/>
      <c r="H158" s="25"/>
      <c r="I158" s="25"/>
      <c r="J158" s="25"/>
      <c r="K158" s="25"/>
      <c r="L158" s="25"/>
      <c r="M158" s="25"/>
      <c r="N158" s="25"/>
      <c r="O158" s="25"/>
      <c r="P158" s="25"/>
    </row>
    <row r="159" spans="1:16" x14ac:dyDescent="0.25">
      <c r="A159" s="25"/>
      <c r="B159" s="96"/>
      <c r="C159" s="187"/>
      <c r="D159" s="25"/>
      <c r="E159" s="25"/>
      <c r="F159" s="97"/>
      <c r="G159" s="97"/>
      <c r="H159" s="25"/>
      <c r="I159" s="25"/>
      <c r="J159" s="25"/>
      <c r="K159" s="25"/>
      <c r="L159" s="25"/>
      <c r="M159" s="25"/>
      <c r="N159" s="25"/>
      <c r="O159" s="25"/>
      <c r="P159" s="25"/>
    </row>
    <row r="160" spans="1:16" x14ac:dyDescent="0.25">
      <c r="A160" s="25"/>
      <c r="B160" s="96"/>
      <c r="C160" s="187"/>
      <c r="D160" s="25"/>
      <c r="E160" s="25"/>
      <c r="F160" s="97"/>
      <c r="G160" s="97"/>
      <c r="H160" s="25"/>
      <c r="I160" s="25"/>
      <c r="J160" s="25"/>
      <c r="K160" s="25"/>
      <c r="L160" s="25"/>
      <c r="M160" s="25"/>
      <c r="N160" s="25"/>
      <c r="O160" s="25"/>
      <c r="P160" s="25"/>
    </row>
    <row r="161" spans="1:16" x14ac:dyDescent="0.25">
      <c r="A161" s="25"/>
      <c r="B161" s="96"/>
      <c r="C161" s="187"/>
      <c r="D161" s="25"/>
      <c r="E161" s="25"/>
      <c r="F161" s="97"/>
      <c r="G161" s="97"/>
      <c r="H161" s="25"/>
      <c r="I161" s="25"/>
      <c r="J161" s="25"/>
      <c r="K161" s="25"/>
      <c r="L161" s="25"/>
      <c r="M161" s="25"/>
      <c r="N161" s="25"/>
      <c r="O161" s="25"/>
      <c r="P161" s="25"/>
    </row>
    <row r="162" spans="1:16" x14ac:dyDescent="0.25">
      <c r="A162" s="25"/>
      <c r="B162" s="96"/>
      <c r="C162" s="187"/>
      <c r="D162" s="25"/>
      <c r="E162" s="25"/>
      <c r="F162" s="97"/>
      <c r="G162" s="97"/>
      <c r="H162" s="25"/>
      <c r="I162" s="25"/>
      <c r="J162" s="25"/>
      <c r="K162" s="25"/>
      <c r="L162" s="25"/>
      <c r="M162" s="25"/>
      <c r="N162" s="25"/>
      <c r="O162" s="25"/>
      <c r="P162" s="25"/>
    </row>
    <row r="163" spans="1:16" x14ac:dyDescent="0.25">
      <c r="A163" s="25"/>
      <c r="B163" s="96"/>
      <c r="C163" s="187"/>
      <c r="D163" s="25"/>
      <c r="E163" s="25"/>
      <c r="F163" s="97"/>
      <c r="G163" s="97"/>
      <c r="H163" s="25"/>
      <c r="I163" s="25"/>
      <c r="J163" s="25"/>
      <c r="K163" s="25"/>
      <c r="L163" s="25"/>
      <c r="M163" s="25"/>
      <c r="N163" s="25"/>
      <c r="O163" s="25"/>
      <c r="P163" s="25"/>
    </row>
    <row r="164" spans="1:16" x14ac:dyDescent="0.25">
      <c r="A164" s="25"/>
      <c r="B164" s="96"/>
      <c r="C164" s="187"/>
      <c r="D164" s="25"/>
      <c r="E164" s="25"/>
      <c r="F164" s="97"/>
      <c r="G164" s="97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1:16" x14ac:dyDescent="0.25">
      <c r="A165" s="25"/>
      <c r="B165" s="96"/>
      <c r="C165" s="187"/>
      <c r="D165" s="25"/>
      <c r="E165" s="25"/>
      <c r="F165" s="97"/>
      <c r="G165" s="97"/>
      <c r="H165" s="25"/>
      <c r="I165" s="25"/>
      <c r="J165" s="25"/>
      <c r="K165" s="25"/>
      <c r="L165" s="25"/>
      <c r="M165" s="25"/>
      <c r="N165" s="25"/>
      <c r="O165" s="25"/>
      <c r="P165" s="25"/>
    </row>
    <row r="166" spans="1:16" x14ac:dyDescent="0.25">
      <c r="A166" s="25"/>
      <c r="B166" s="96"/>
      <c r="C166" s="187"/>
      <c r="D166" s="25"/>
      <c r="E166" s="25"/>
      <c r="F166" s="97"/>
      <c r="G166" s="97"/>
      <c r="H166" s="25"/>
      <c r="I166" s="25"/>
      <c r="J166" s="25"/>
      <c r="K166" s="25"/>
      <c r="L166" s="25"/>
      <c r="M166" s="25"/>
      <c r="N166" s="25"/>
      <c r="O166" s="25"/>
      <c r="P166" s="25"/>
    </row>
    <row r="167" spans="1:16" x14ac:dyDescent="0.25">
      <c r="A167" s="25"/>
      <c r="B167" s="96"/>
      <c r="C167" s="187"/>
      <c r="D167" s="25"/>
      <c r="E167" s="25"/>
      <c r="F167" s="97"/>
      <c r="G167" s="97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1:16" x14ac:dyDescent="0.25">
      <c r="A168" s="25"/>
      <c r="B168" s="96"/>
      <c r="C168" s="187"/>
      <c r="D168" s="25"/>
      <c r="E168" s="25"/>
      <c r="F168" s="97"/>
      <c r="G168" s="97"/>
      <c r="H168" s="25"/>
      <c r="I168" s="25"/>
      <c r="J168" s="25"/>
      <c r="K168" s="25"/>
      <c r="L168" s="25"/>
      <c r="M168" s="25"/>
      <c r="N168" s="25"/>
      <c r="O168" s="25"/>
      <c r="P168" s="25"/>
    </row>
    <row r="169" spans="1:16" x14ac:dyDescent="0.25">
      <c r="A169" s="25"/>
      <c r="B169" s="96"/>
      <c r="C169" s="187"/>
      <c r="D169" s="25"/>
      <c r="E169" s="25"/>
      <c r="F169" s="97"/>
      <c r="G169" s="97"/>
      <c r="H169" s="25"/>
      <c r="I169" s="25"/>
      <c r="J169" s="25"/>
      <c r="K169" s="25"/>
      <c r="L169" s="25"/>
      <c r="M169" s="25"/>
      <c r="N169" s="25"/>
      <c r="O169" s="25"/>
      <c r="P169" s="25"/>
    </row>
    <row r="170" spans="1:16" x14ac:dyDescent="0.25">
      <c r="A170" s="25"/>
      <c r="B170" s="96"/>
      <c r="C170" s="187"/>
      <c r="D170" s="25"/>
      <c r="E170" s="25"/>
      <c r="F170" s="97"/>
      <c r="G170" s="97"/>
      <c r="H170" s="25"/>
      <c r="I170" s="25"/>
      <c r="J170" s="25"/>
      <c r="K170" s="25"/>
      <c r="L170" s="25"/>
      <c r="M170" s="25"/>
      <c r="N170" s="25"/>
      <c r="O170" s="25"/>
      <c r="P170" s="25"/>
    </row>
    <row r="171" spans="1:16" x14ac:dyDescent="0.25">
      <c r="B171" s="96"/>
      <c r="C171" s="187"/>
      <c r="D171" s="25"/>
      <c r="E171" s="25"/>
      <c r="F171" s="97"/>
      <c r="G171" s="97"/>
      <c r="H171" s="25"/>
      <c r="I171" s="25"/>
      <c r="J171" s="25"/>
      <c r="K171" s="25"/>
      <c r="L171" s="25"/>
      <c r="M171" s="25"/>
      <c r="N171" s="25"/>
      <c r="O171" s="25"/>
      <c r="P171" s="25"/>
    </row>
    <row r="172" spans="1:16" x14ac:dyDescent="0.25">
      <c r="B172" s="96"/>
      <c r="C172" s="187"/>
      <c r="D172" s="25"/>
      <c r="E172" s="25"/>
      <c r="F172" s="97"/>
      <c r="G172" s="97"/>
      <c r="H172" s="25"/>
      <c r="I172" s="25"/>
      <c r="J172" s="25"/>
      <c r="K172" s="25"/>
      <c r="L172" s="25"/>
      <c r="M172" s="25"/>
      <c r="N172" s="25"/>
      <c r="O172" s="25"/>
      <c r="P172" s="25"/>
    </row>
    <row r="173" spans="1:16" x14ac:dyDescent="0.25">
      <c r="B173" s="96"/>
      <c r="C173" s="187"/>
      <c r="D173" s="25"/>
      <c r="E173" s="25"/>
      <c r="F173" s="97"/>
      <c r="G173" s="97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1:16" x14ac:dyDescent="0.25">
      <c r="B174" s="96"/>
      <c r="C174" s="187"/>
      <c r="D174" s="25"/>
      <c r="E174" s="25"/>
      <c r="F174" s="97"/>
      <c r="G174" s="97"/>
      <c r="H174" s="25"/>
      <c r="I174" s="25"/>
      <c r="J174" s="25"/>
      <c r="K174" s="25"/>
      <c r="L174" s="25"/>
      <c r="M174" s="25"/>
      <c r="N174" s="25"/>
      <c r="O174" s="25"/>
      <c r="P174" s="25"/>
    </row>
    <row r="175" spans="1:16" x14ac:dyDescent="0.25">
      <c r="B175" s="96"/>
      <c r="C175" s="187"/>
      <c r="D175" s="25"/>
      <c r="E175" s="25"/>
      <c r="F175" s="97"/>
      <c r="G175" s="97"/>
      <c r="H175" s="25"/>
      <c r="I175" s="25"/>
      <c r="J175" s="25"/>
      <c r="K175" s="25"/>
      <c r="L175" s="25"/>
      <c r="M175" s="25"/>
      <c r="N175" s="25"/>
      <c r="O175" s="25"/>
      <c r="P175" s="25"/>
    </row>
    <row r="176" spans="1:16" x14ac:dyDescent="0.25">
      <c r="B176" s="96"/>
      <c r="C176" s="187"/>
      <c r="D176" s="25"/>
      <c r="E176" s="25"/>
      <c r="F176" s="97"/>
      <c r="G176" s="97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2:16" x14ac:dyDescent="0.25">
      <c r="B177" s="96"/>
      <c r="C177" s="187"/>
      <c r="D177" s="25"/>
      <c r="E177" s="25"/>
      <c r="F177" s="97"/>
      <c r="G177" s="97"/>
      <c r="H177" s="25"/>
      <c r="I177" s="25"/>
      <c r="J177" s="25"/>
      <c r="K177" s="25"/>
      <c r="L177" s="25"/>
      <c r="M177" s="25"/>
      <c r="N177" s="25"/>
      <c r="O177" s="25"/>
      <c r="P177" s="25"/>
    </row>
    <row r="178" spans="2:16" x14ac:dyDescent="0.25">
      <c r="B178" s="96"/>
      <c r="C178" s="187"/>
      <c r="D178" s="25"/>
      <c r="E178" s="25"/>
      <c r="F178" s="97"/>
      <c r="G178" s="97"/>
      <c r="H178" s="25"/>
      <c r="I178" s="25"/>
      <c r="J178" s="25"/>
      <c r="K178" s="25"/>
      <c r="L178" s="25"/>
      <c r="M178" s="25"/>
      <c r="N178" s="25"/>
      <c r="O178" s="25"/>
      <c r="P178" s="25"/>
    </row>
    <row r="179" spans="2:16" x14ac:dyDescent="0.25">
      <c r="B179" s="96"/>
      <c r="C179" s="187"/>
      <c r="D179" s="25"/>
      <c r="E179" s="25"/>
      <c r="F179" s="97"/>
      <c r="G179" s="97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2:16" x14ac:dyDescent="0.25">
      <c r="B180" s="96"/>
      <c r="C180" s="187"/>
      <c r="D180" s="25"/>
      <c r="E180" s="25"/>
      <c r="F180" s="97"/>
      <c r="G180" s="97"/>
      <c r="H180" s="25"/>
      <c r="I180" s="25"/>
      <c r="J180" s="25"/>
      <c r="K180" s="25"/>
      <c r="L180" s="25"/>
      <c r="M180" s="25"/>
      <c r="N180" s="25"/>
      <c r="O180" s="25"/>
      <c r="P180" s="25"/>
    </row>
    <row r="181" spans="2:16" x14ac:dyDescent="0.25">
      <c r="B181" s="96"/>
      <c r="C181" s="187"/>
      <c r="D181" s="25"/>
      <c r="E181" s="25"/>
      <c r="F181" s="97"/>
      <c r="G181" s="97"/>
      <c r="H181" s="25"/>
      <c r="I181" s="25"/>
      <c r="J181" s="25"/>
      <c r="K181" s="25"/>
      <c r="L181" s="25"/>
      <c r="M181" s="25"/>
      <c r="N181" s="25"/>
      <c r="O181" s="25"/>
      <c r="P181" s="25"/>
    </row>
    <row r="182" spans="2:16" x14ac:dyDescent="0.25">
      <c r="B182" s="96"/>
      <c r="C182" s="187"/>
      <c r="D182" s="25"/>
      <c r="E182" s="25"/>
      <c r="F182" s="97"/>
      <c r="G182" s="97"/>
      <c r="H182" s="25"/>
      <c r="I182" s="25"/>
      <c r="J182" s="25"/>
      <c r="K182" s="25"/>
      <c r="L182" s="25"/>
      <c r="M182" s="25"/>
      <c r="N182" s="25"/>
      <c r="O182" s="25"/>
      <c r="P182" s="25"/>
    </row>
    <row r="183" spans="2:16" x14ac:dyDescent="0.25">
      <c r="B183" s="96"/>
      <c r="C183" s="187"/>
      <c r="D183" s="25"/>
      <c r="E183" s="25"/>
      <c r="F183" s="97"/>
      <c r="G183" s="97"/>
      <c r="H183" s="25"/>
      <c r="I183" s="25"/>
      <c r="J183" s="25"/>
      <c r="K183" s="25"/>
      <c r="L183" s="25"/>
      <c r="M183" s="25"/>
      <c r="N183" s="25"/>
      <c r="O183" s="25"/>
      <c r="P183" s="25"/>
    </row>
    <row r="184" spans="2:16" x14ac:dyDescent="0.25">
      <c r="B184" s="96"/>
      <c r="C184" s="187"/>
      <c r="D184" s="25"/>
      <c r="E184" s="25"/>
      <c r="F184" s="97"/>
      <c r="G184" s="97"/>
      <c r="H184" s="25"/>
      <c r="I184" s="25"/>
      <c r="J184" s="25"/>
      <c r="K184" s="25"/>
      <c r="L184" s="25"/>
      <c r="M184" s="25"/>
      <c r="N184" s="25"/>
      <c r="O184" s="25"/>
      <c r="P184" s="25"/>
    </row>
    <row r="185" spans="2:16" x14ac:dyDescent="0.25">
      <c r="B185" s="96"/>
      <c r="C185" s="187"/>
      <c r="D185" s="25"/>
      <c r="E185" s="25"/>
      <c r="F185" s="97"/>
      <c r="G185" s="97"/>
      <c r="H185" s="25"/>
      <c r="I185" s="25"/>
      <c r="J185" s="25"/>
      <c r="K185" s="25"/>
      <c r="L185" s="25"/>
      <c r="M185" s="25"/>
      <c r="N185" s="25"/>
      <c r="O185" s="25"/>
      <c r="P185" s="25"/>
    </row>
    <row r="186" spans="2:16" x14ac:dyDescent="0.25">
      <c r="B186" s="96"/>
      <c r="C186" s="187"/>
      <c r="D186" s="25"/>
      <c r="E186" s="25"/>
      <c r="F186" s="97"/>
      <c r="G186" s="97"/>
      <c r="H186" s="25"/>
      <c r="I186" s="25"/>
      <c r="J186" s="25"/>
      <c r="K186" s="25"/>
      <c r="L186" s="25"/>
      <c r="M186" s="25"/>
      <c r="N186" s="25"/>
      <c r="O186" s="25"/>
      <c r="P186" s="25"/>
    </row>
    <row r="187" spans="2:16" x14ac:dyDescent="0.25">
      <c r="B187" s="96"/>
      <c r="C187" s="187"/>
      <c r="D187" s="25"/>
      <c r="E187" s="25"/>
      <c r="F187" s="97"/>
      <c r="G187" s="97"/>
      <c r="H187" s="25"/>
      <c r="I187" s="25"/>
      <c r="J187" s="25"/>
      <c r="K187" s="25"/>
      <c r="L187" s="25"/>
      <c r="M187" s="25"/>
      <c r="N187" s="25"/>
      <c r="O187" s="25"/>
      <c r="P187" s="25"/>
    </row>
    <row r="188" spans="2:16" x14ac:dyDescent="0.25">
      <c r="B188" s="96"/>
      <c r="C188" s="187"/>
      <c r="D188" s="25"/>
      <c r="E188" s="25"/>
      <c r="F188" s="97"/>
      <c r="G188" s="97"/>
      <c r="H188" s="25"/>
      <c r="I188" s="25"/>
      <c r="J188" s="25"/>
      <c r="K188" s="25"/>
      <c r="L188" s="25"/>
      <c r="M188" s="25"/>
      <c r="N188" s="25"/>
      <c r="O188" s="25"/>
      <c r="P188" s="25"/>
    </row>
    <row r="189" spans="2:16" x14ac:dyDescent="0.25">
      <c r="B189" s="96"/>
      <c r="C189" s="187"/>
      <c r="D189" s="25"/>
      <c r="E189" s="25"/>
      <c r="F189" s="97"/>
      <c r="G189" s="97"/>
      <c r="H189" s="25"/>
      <c r="I189" s="25"/>
      <c r="J189" s="25"/>
      <c r="K189" s="25"/>
      <c r="L189" s="25"/>
      <c r="M189" s="25"/>
      <c r="N189" s="25"/>
      <c r="O189" s="25"/>
      <c r="P189" s="25"/>
    </row>
    <row r="190" spans="2:16" x14ac:dyDescent="0.25">
      <c r="B190" s="96"/>
      <c r="C190" s="187"/>
      <c r="D190" s="25"/>
      <c r="E190" s="25"/>
      <c r="F190" s="97"/>
      <c r="G190" s="97"/>
      <c r="H190" s="25"/>
      <c r="I190" s="25"/>
      <c r="J190" s="25"/>
      <c r="K190" s="25"/>
      <c r="L190" s="25"/>
      <c r="M190" s="25"/>
      <c r="N190" s="25"/>
      <c r="O190" s="25"/>
      <c r="P190" s="25"/>
    </row>
    <row r="191" spans="2:16" x14ac:dyDescent="0.25">
      <c r="B191" s="96"/>
      <c r="C191" s="187"/>
      <c r="D191" s="25"/>
      <c r="E191" s="25"/>
      <c r="F191" s="97"/>
      <c r="G191" s="97"/>
      <c r="H191" s="25"/>
      <c r="I191" s="25"/>
      <c r="J191" s="25"/>
      <c r="K191" s="25"/>
      <c r="L191" s="25"/>
      <c r="M191" s="25"/>
      <c r="N191" s="25"/>
      <c r="O191" s="25"/>
      <c r="P191" s="25"/>
    </row>
    <row r="192" spans="2:16" x14ac:dyDescent="0.25">
      <c r="B192" s="96"/>
      <c r="C192" s="187"/>
      <c r="D192" s="25"/>
      <c r="E192" s="25"/>
      <c r="F192" s="97"/>
      <c r="G192" s="97"/>
      <c r="H192" s="25"/>
      <c r="I192" s="25"/>
      <c r="J192" s="25"/>
      <c r="K192" s="25"/>
      <c r="L192" s="25"/>
      <c r="M192" s="25"/>
      <c r="N192" s="25"/>
      <c r="O192" s="25"/>
      <c r="P192" s="25"/>
    </row>
    <row r="193" spans="2:16" x14ac:dyDescent="0.25">
      <c r="B193" s="96"/>
      <c r="C193" s="187"/>
      <c r="D193" s="25"/>
      <c r="E193" s="25"/>
      <c r="F193" s="97"/>
      <c r="G193" s="97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2:16" x14ac:dyDescent="0.25">
      <c r="B194" s="96"/>
      <c r="C194" s="187"/>
      <c r="D194" s="25"/>
      <c r="E194" s="25"/>
      <c r="F194" s="97"/>
      <c r="G194" s="97"/>
      <c r="H194" s="25"/>
      <c r="I194" s="25"/>
      <c r="J194" s="25"/>
      <c r="K194" s="25"/>
      <c r="L194" s="25"/>
      <c r="M194" s="25"/>
      <c r="N194" s="25"/>
      <c r="O194" s="25"/>
      <c r="P194" s="25"/>
    </row>
    <row r="195" spans="2:16" x14ac:dyDescent="0.25">
      <c r="B195" s="96"/>
      <c r="C195" s="187"/>
      <c r="D195" s="25"/>
      <c r="E195" s="25"/>
      <c r="F195" s="97"/>
      <c r="G195" s="97"/>
      <c r="H195" s="25"/>
      <c r="I195" s="25"/>
      <c r="J195" s="25"/>
      <c r="K195" s="25"/>
      <c r="L195" s="25"/>
      <c r="M195" s="25"/>
      <c r="N195" s="25"/>
      <c r="O195" s="25"/>
      <c r="P195" s="25"/>
    </row>
    <row r="196" spans="2:16" x14ac:dyDescent="0.25">
      <c r="B196" s="96"/>
      <c r="C196" s="187"/>
      <c r="D196" s="25"/>
      <c r="E196" s="25"/>
      <c r="F196" s="97"/>
      <c r="G196" s="97"/>
      <c r="H196" s="25"/>
      <c r="I196" s="25"/>
      <c r="J196" s="25"/>
      <c r="K196" s="25"/>
      <c r="L196" s="25"/>
      <c r="M196" s="25"/>
      <c r="N196" s="25"/>
      <c r="O196" s="25"/>
      <c r="P196" s="25"/>
    </row>
    <row r="197" spans="2:16" x14ac:dyDescent="0.25">
      <c r="B197" s="96"/>
      <c r="C197" s="187"/>
      <c r="D197" s="25"/>
      <c r="E197" s="25"/>
      <c r="F197" s="97"/>
      <c r="G197" s="97"/>
      <c r="H197" s="25"/>
      <c r="I197" s="25"/>
      <c r="J197" s="25"/>
      <c r="K197" s="25"/>
      <c r="L197" s="25"/>
      <c r="M197" s="25"/>
      <c r="N197" s="25"/>
      <c r="O197" s="25"/>
      <c r="P197" s="25"/>
    </row>
    <row r="198" spans="2:16" x14ac:dyDescent="0.25">
      <c r="B198" s="96"/>
      <c r="C198" s="187"/>
      <c r="D198" s="25"/>
      <c r="E198" s="25"/>
      <c r="F198" s="97"/>
      <c r="G198" s="97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2:16" x14ac:dyDescent="0.25">
      <c r="B199" s="96"/>
      <c r="C199" s="187"/>
      <c r="D199" s="25"/>
      <c r="E199" s="25"/>
      <c r="F199" s="97"/>
      <c r="G199" s="97"/>
      <c r="H199" s="25"/>
      <c r="I199" s="25"/>
      <c r="J199" s="25"/>
      <c r="K199" s="25"/>
      <c r="L199" s="25"/>
      <c r="M199" s="25"/>
      <c r="N199" s="25"/>
      <c r="O199" s="25"/>
      <c r="P199" s="25"/>
    </row>
    <row r="200" spans="2:16" x14ac:dyDescent="0.25">
      <c r="B200" s="96"/>
      <c r="C200" s="187"/>
      <c r="D200" s="25"/>
      <c r="E200" s="25"/>
      <c r="F200" s="97"/>
      <c r="G200" s="97"/>
      <c r="H200" s="25"/>
      <c r="I200" s="25"/>
      <c r="J200" s="25"/>
      <c r="K200" s="25"/>
      <c r="L200" s="25"/>
      <c r="M200" s="25"/>
      <c r="N200" s="25"/>
      <c r="O200" s="25"/>
      <c r="P200" s="25"/>
    </row>
    <row r="201" spans="2:16" x14ac:dyDescent="0.25">
      <c r="B201" s="96"/>
      <c r="C201" s="187"/>
      <c r="D201" s="25"/>
      <c r="E201" s="25"/>
      <c r="F201" s="97"/>
      <c r="G201" s="97"/>
      <c r="H201" s="25"/>
      <c r="I201" s="25"/>
      <c r="J201" s="25"/>
      <c r="K201" s="25"/>
      <c r="L201" s="25"/>
      <c r="M201" s="25"/>
      <c r="N201" s="25"/>
      <c r="O201" s="25"/>
      <c r="P201" s="25"/>
    </row>
    <row r="202" spans="2:16" x14ac:dyDescent="0.25">
      <c r="B202" s="96"/>
      <c r="C202" s="187"/>
      <c r="D202" s="25"/>
      <c r="E202" s="25"/>
      <c r="F202" s="97"/>
      <c r="G202" s="97"/>
      <c r="H202" s="25"/>
      <c r="I202" s="25"/>
      <c r="J202" s="25"/>
      <c r="K202" s="25"/>
      <c r="L202" s="25"/>
      <c r="M202" s="25"/>
      <c r="N202" s="25"/>
      <c r="O202" s="25"/>
      <c r="P202" s="25"/>
    </row>
    <row r="203" spans="2:16" x14ac:dyDescent="0.25">
      <c r="B203" s="96"/>
      <c r="C203" s="187"/>
      <c r="D203" s="25"/>
      <c r="E203" s="25"/>
      <c r="F203" s="97"/>
      <c r="G203" s="97"/>
      <c r="H203" s="25"/>
      <c r="I203" s="25"/>
      <c r="J203" s="25"/>
      <c r="K203" s="25"/>
      <c r="L203" s="25"/>
      <c r="M203" s="25"/>
      <c r="N203" s="25"/>
      <c r="O203" s="25"/>
      <c r="P203" s="25"/>
    </row>
    <row r="204" spans="2:16" x14ac:dyDescent="0.25">
      <c r="B204" s="96"/>
      <c r="C204" s="187"/>
      <c r="D204" s="25"/>
      <c r="E204" s="25"/>
      <c r="F204" s="97"/>
      <c r="G204" s="97"/>
      <c r="H204" s="25"/>
      <c r="I204" s="25"/>
      <c r="J204" s="25"/>
      <c r="K204" s="25"/>
      <c r="L204" s="25"/>
      <c r="M204" s="25"/>
      <c r="N204" s="25"/>
      <c r="O204" s="25"/>
      <c r="P204" s="25"/>
    </row>
    <row r="205" spans="2:16" x14ac:dyDescent="0.25">
      <c r="B205" s="96"/>
      <c r="C205" s="187"/>
      <c r="D205" s="25"/>
      <c r="E205" s="25"/>
      <c r="F205" s="97"/>
      <c r="G205" s="97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2:16" x14ac:dyDescent="0.25">
      <c r="B206" s="96"/>
      <c r="C206" s="187"/>
      <c r="D206" s="25"/>
      <c r="E206" s="25"/>
      <c r="F206" s="97"/>
      <c r="G206" s="97"/>
      <c r="H206" s="25"/>
      <c r="I206" s="25"/>
      <c r="J206" s="25"/>
      <c r="K206" s="25"/>
      <c r="L206" s="25"/>
      <c r="M206" s="25"/>
      <c r="N206" s="25"/>
      <c r="O206" s="25"/>
      <c r="P206" s="25"/>
    </row>
    <row r="207" spans="2:16" x14ac:dyDescent="0.25">
      <c r="B207" s="96"/>
      <c r="C207" s="187"/>
      <c r="D207" s="25"/>
      <c r="E207" s="25"/>
      <c r="F207" s="97"/>
      <c r="G207" s="97"/>
      <c r="H207" s="25"/>
      <c r="I207" s="25"/>
      <c r="J207" s="25"/>
      <c r="K207" s="25"/>
      <c r="L207" s="25"/>
      <c r="M207" s="25"/>
      <c r="N207" s="25"/>
      <c r="O207" s="25"/>
      <c r="P207" s="25"/>
    </row>
    <row r="208" spans="2:16" x14ac:dyDescent="0.25">
      <c r="B208" s="96"/>
      <c r="C208" s="187"/>
      <c r="D208" s="25"/>
      <c r="E208" s="25"/>
      <c r="F208" s="97"/>
      <c r="G208" s="97"/>
      <c r="H208" s="25"/>
      <c r="I208" s="25"/>
      <c r="J208" s="25"/>
      <c r="K208" s="25"/>
      <c r="L208" s="25"/>
      <c r="M208" s="25"/>
      <c r="N208" s="25"/>
      <c r="O208" s="25"/>
      <c r="P208" s="25"/>
    </row>
    <row r="209" spans="2:16" x14ac:dyDescent="0.25">
      <c r="B209" s="96"/>
      <c r="C209" s="187"/>
      <c r="D209" s="25"/>
      <c r="E209" s="25"/>
      <c r="F209" s="97"/>
      <c r="G209" s="97"/>
      <c r="H209" s="25"/>
      <c r="I209" s="25"/>
      <c r="J209" s="25"/>
      <c r="K209" s="25"/>
      <c r="L209" s="25"/>
      <c r="M209" s="25"/>
      <c r="N209" s="25"/>
      <c r="O209" s="25"/>
      <c r="P209" s="25"/>
    </row>
    <row r="210" spans="2:16" x14ac:dyDescent="0.25">
      <c r="B210" s="96"/>
      <c r="C210" s="187"/>
      <c r="D210" s="25"/>
      <c r="E210" s="25"/>
      <c r="F210" s="97"/>
      <c r="G210" s="97"/>
      <c r="H210" s="25"/>
      <c r="I210" s="25"/>
      <c r="J210" s="25"/>
      <c r="K210" s="25"/>
      <c r="L210" s="25"/>
      <c r="M210" s="25"/>
      <c r="N210" s="25"/>
      <c r="O210" s="25"/>
      <c r="P210" s="25"/>
    </row>
    <row r="211" spans="2:16" x14ac:dyDescent="0.25">
      <c r="B211" s="96"/>
      <c r="C211" s="187"/>
      <c r="D211" s="25"/>
      <c r="E211" s="25"/>
      <c r="F211" s="97"/>
      <c r="G211" s="97"/>
      <c r="H211" s="25"/>
      <c r="I211" s="25"/>
      <c r="J211" s="25"/>
      <c r="K211" s="25"/>
      <c r="L211" s="25"/>
      <c r="M211" s="25"/>
      <c r="N211" s="25"/>
      <c r="O211" s="25"/>
      <c r="P211" s="25"/>
    </row>
    <row r="212" spans="2:16" x14ac:dyDescent="0.25">
      <c r="B212" s="96"/>
      <c r="C212" s="187"/>
      <c r="D212" s="25"/>
      <c r="E212" s="25"/>
      <c r="F212" s="97"/>
      <c r="G212" s="97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2:16" x14ac:dyDescent="0.25">
      <c r="B213" s="96"/>
      <c r="C213" s="187"/>
      <c r="D213" s="25"/>
      <c r="E213" s="25"/>
      <c r="F213" s="97"/>
      <c r="G213" s="97"/>
      <c r="H213" s="25"/>
      <c r="I213" s="25"/>
      <c r="J213" s="25"/>
      <c r="K213" s="25"/>
      <c r="L213" s="25"/>
      <c r="M213" s="25"/>
      <c r="N213" s="25"/>
      <c r="O213" s="25"/>
      <c r="P213" s="25"/>
    </row>
    <row r="214" spans="2:16" x14ac:dyDescent="0.25">
      <c r="B214" s="96"/>
      <c r="C214" s="187"/>
      <c r="D214" s="25"/>
      <c r="E214" s="25"/>
      <c r="F214" s="97"/>
      <c r="G214" s="97"/>
      <c r="H214" s="25"/>
      <c r="I214" s="25"/>
      <c r="J214" s="25"/>
      <c r="K214" s="25"/>
      <c r="L214" s="25"/>
      <c r="M214" s="25"/>
      <c r="N214" s="25"/>
      <c r="O214" s="25"/>
      <c r="P214" s="25"/>
    </row>
    <row r="215" spans="2:16" x14ac:dyDescent="0.25">
      <c r="B215" s="96"/>
      <c r="C215" s="187"/>
      <c r="D215" s="25"/>
      <c r="E215" s="25"/>
      <c r="F215" s="97"/>
      <c r="G215" s="97"/>
      <c r="H215" s="25"/>
      <c r="I215" s="25"/>
      <c r="J215" s="25"/>
      <c r="K215" s="25"/>
      <c r="L215" s="25"/>
      <c r="M215" s="25"/>
      <c r="N215" s="25"/>
      <c r="O215" s="25"/>
      <c r="P215" s="25"/>
    </row>
    <row r="216" spans="2:16" x14ac:dyDescent="0.25">
      <c r="B216" s="96"/>
      <c r="C216" s="187"/>
      <c r="D216" s="25"/>
      <c r="E216" s="25"/>
      <c r="F216" s="97"/>
      <c r="G216" s="97"/>
      <c r="H216" s="25"/>
      <c r="I216" s="25"/>
      <c r="J216" s="25"/>
      <c r="K216" s="25"/>
      <c r="L216" s="25"/>
      <c r="M216" s="25"/>
      <c r="N216" s="25"/>
      <c r="O216" s="25"/>
      <c r="P216" s="25"/>
    </row>
    <row r="217" spans="2:16" x14ac:dyDescent="0.25">
      <c r="B217" s="96"/>
      <c r="C217" s="187"/>
      <c r="D217" s="25"/>
      <c r="E217" s="25"/>
      <c r="F217" s="97"/>
      <c r="G217" s="97"/>
      <c r="H217" s="25"/>
      <c r="I217" s="25"/>
      <c r="J217" s="25"/>
      <c r="K217" s="25"/>
      <c r="L217" s="25"/>
      <c r="M217" s="25"/>
      <c r="N217" s="25"/>
      <c r="O217" s="25"/>
      <c r="P217" s="25"/>
    </row>
    <row r="218" spans="2:16" x14ac:dyDescent="0.25">
      <c r="B218" s="96"/>
      <c r="C218" s="187"/>
      <c r="D218" s="25"/>
      <c r="E218" s="25"/>
      <c r="F218" s="97"/>
      <c r="G218" s="97"/>
      <c r="H218" s="25"/>
      <c r="I218" s="25"/>
      <c r="J218" s="25"/>
      <c r="K218" s="25"/>
      <c r="L218" s="25"/>
      <c r="M218" s="25"/>
      <c r="N218" s="25"/>
      <c r="O218" s="25"/>
      <c r="P218" s="25"/>
    </row>
    <row r="219" spans="2:16" x14ac:dyDescent="0.25">
      <c r="B219" s="96"/>
      <c r="C219" s="187"/>
      <c r="D219" s="25"/>
      <c r="E219" s="25"/>
      <c r="F219" s="97"/>
      <c r="G219" s="97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2:16" x14ac:dyDescent="0.25">
      <c r="B220" s="96"/>
      <c r="C220" s="187"/>
      <c r="D220" s="25"/>
      <c r="E220" s="25"/>
      <c r="F220" s="97"/>
      <c r="G220" s="97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2:16" x14ac:dyDescent="0.25">
      <c r="B221" s="96"/>
      <c r="C221" s="187"/>
      <c r="D221" s="25"/>
      <c r="E221" s="25"/>
      <c r="F221" s="97"/>
      <c r="G221" s="97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2:16" x14ac:dyDescent="0.25">
      <c r="B222" s="96"/>
      <c r="C222" s="187"/>
      <c r="D222" s="25"/>
      <c r="E222" s="25"/>
      <c r="F222" s="97"/>
      <c r="G222" s="97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2:16" x14ac:dyDescent="0.25">
      <c r="B223" s="96"/>
      <c r="C223" s="187"/>
      <c r="D223" s="25"/>
      <c r="E223" s="25"/>
      <c r="F223" s="97"/>
      <c r="G223" s="97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2:16" x14ac:dyDescent="0.25">
      <c r="B224" s="96"/>
      <c r="C224" s="187"/>
      <c r="D224" s="25"/>
      <c r="E224" s="25"/>
      <c r="F224" s="97"/>
      <c r="G224" s="97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2:16" x14ac:dyDescent="0.25">
      <c r="B225" s="96"/>
      <c r="C225" s="187"/>
      <c r="D225" s="25"/>
      <c r="E225" s="25"/>
      <c r="F225" s="97"/>
      <c r="G225" s="97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2:16" x14ac:dyDescent="0.25">
      <c r="B226" s="96"/>
      <c r="C226" s="187"/>
      <c r="D226" s="25"/>
      <c r="E226" s="25"/>
      <c r="F226" s="97"/>
      <c r="G226" s="97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2:16" x14ac:dyDescent="0.25">
      <c r="B227" s="96"/>
      <c r="C227" s="187"/>
      <c r="D227" s="25"/>
      <c r="E227" s="25"/>
      <c r="F227" s="97"/>
      <c r="G227" s="97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2:16" x14ac:dyDescent="0.25">
      <c r="B228" s="96"/>
      <c r="C228" s="187"/>
      <c r="D228" s="25"/>
      <c r="E228" s="25"/>
      <c r="F228" s="97"/>
      <c r="G228" s="97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2:16" x14ac:dyDescent="0.25">
      <c r="B229" s="96"/>
      <c r="C229" s="187"/>
      <c r="D229" s="25"/>
      <c r="E229" s="25"/>
      <c r="F229" s="97"/>
      <c r="G229" s="97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2:16" x14ac:dyDescent="0.25">
      <c r="B230" s="96"/>
      <c r="C230" s="187"/>
      <c r="D230" s="25"/>
      <c r="E230" s="25"/>
      <c r="F230" s="97"/>
      <c r="G230" s="97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2:16" x14ac:dyDescent="0.25">
      <c r="B231" s="96"/>
      <c r="C231" s="187"/>
      <c r="D231" s="25"/>
      <c r="E231" s="25"/>
      <c r="F231" s="97"/>
      <c r="G231" s="97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2:16" x14ac:dyDescent="0.25">
      <c r="B232" s="96"/>
      <c r="C232" s="187"/>
      <c r="D232" s="25"/>
      <c r="E232" s="25"/>
      <c r="F232" s="97"/>
      <c r="G232" s="97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2:16" x14ac:dyDescent="0.25">
      <c r="D233" s="25"/>
      <c r="E233" s="25"/>
      <c r="F233" s="97"/>
      <c r="G233" s="97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2:16" x14ac:dyDescent="0.25">
      <c r="P234" s="25"/>
    </row>
    <row r="235" spans="2:16" x14ac:dyDescent="0.25">
      <c r="P235" s="25"/>
    </row>
    <row r="236" spans="2:16" x14ac:dyDescent="0.25">
      <c r="P236" s="25"/>
    </row>
    <row r="237" spans="2:16" x14ac:dyDescent="0.25">
      <c r="P237" s="25"/>
    </row>
    <row r="238" spans="2:16" x14ac:dyDescent="0.25">
      <c r="P238" s="25"/>
    </row>
    <row r="239" spans="2:16" x14ac:dyDescent="0.25">
      <c r="P239" s="25"/>
    </row>
    <row r="240" spans="2:16" x14ac:dyDescent="0.25">
      <c r="P240" s="25"/>
    </row>
    <row r="241" spans="16:16" x14ac:dyDescent="0.25">
      <c r="P241" s="25"/>
    </row>
    <row r="242" spans="16:16" x14ac:dyDescent="0.25">
      <c r="P242" s="25"/>
    </row>
    <row r="243" spans="16:16" x14ac:dyDescent="0.25">
      <c r="P243" s="25"/>
    </row>
    <row r="244" spans="16:16" x14ac:dyDescent="0.25">
      <c r="P244" s="25"/>
    </row>
    <row r="245" spans="16:16" x14ac:dyDescent="0.25">
      <c r="P245" s="25"/>
    </row>
    <row r="246" spans="16:16" x14ac:dyDescent="0.25">
      <c r="P246" s="25"/>
    </row>
    <row r="247" spans="16:16" x14ac:dyDescent="0.25">
      <c r="P247" s="25"/>
    </row>
    <row r="248" spans="16:16" x14ac:dyDescent="0.25">
      <c r="P248" s="25"/>
    </row>
    <row r="249" spans="16:16" x14ac:dyDescent="0.25">
      <c r="P249" s="25"/>
    </row>
    <row r="250" spans="16:16" x14ac:dyDescent="0.25">
      <c r="P250" s="25"/>
    </row>
    <row r="251" spans="16:16" x14ac:dyDescent="0.25">
      <c r="P251" s="25"/>
    </row>
    <row r="252" spans="16:16" x14ac:dyDescent="0.25">
      <c r="P252" s="25"/>
    </row>
    <row r="253" spans="16:16" x14ac:dyDescent="0.25">
      <c r="P253" s="25"/>
    </row>
    <row r="254" spans="16:16" x14ac:dyDescent="0.25">
      <c r="P254" s="25"/>
    </row>
    <row r="255" spans="16:16" x14ac:dyDescent="0.25">
      <c r="P255" s="25"/>
    </row>
    <row r="256" spans="16:16" x14ac:dyDescent="0.25">
      <c r="P256" s="25"/>
    </row>
    <row r="257" spans="16:16" x14ac:dyDescent="0.25">
      <c r="P257" s="25"/>
    </row>
    <row r="258" spans="16:16" x14ac:dyDescent="0.25">
      <c r="P258" s="25"/>
    </row>
    <row r="259" spans="16:16" x14ac:dyDescent="0.25">
      <c r="P259" s="25"/>
    </row>
    <row r="260" spans="16:16" x14ac:dyDescent="0.25">
      <c r="P260" s="25"/>
    </row>
    <row r="261" spans="16:16" x14ac:dyDescent="0.25">
      <c r="P261" s="25"/>
    </row>
    <row r="262" spans="16:16" x14ac:dyDescent="0.25">
      <c r="P262" s="25"/>
    </row>
    <row r="263" spans="16:16" x14ac:dyDescent="0.25">
      <c r="P263" s="25"/>
    </row>
    <row r="264" spans="16:16" x14ac:dyDescent="0.25">
      <c r="P264" s="25"/>
    </row>
    <row r="265" spans="16:16" x14ac:dyDescent="0.25">
      <c r="P265" s="25"/>
    </row>
  </sheetData>
  <sortState ref="B5:Q25">
    <sortCondition descending="1" ref="Q5:Q25"/>
    <sortCondition ref="P5:P25"/>
  </sortState>
  <mergeCells count="8">
    <mergeCell ref="A1:Q1"/>
    <mergeCell ref="A2:Q2"/>
    <mergeCell ref="D3:E3"/>
    <mergeCell ref="F3:G3"/>
    <mergeCell ref="H3:I3"/>
    <mergeCell ref="J3:K3"/>
    <mergeCell ref="L3:M3"/>
    <mergeCell ref="N3:O3"/>
  </mergeCells>
  <phoneticPr fontId="20" type="noConversion"/>
  <printOptions horizontalCentered="1"/>
  <pageMargins left="0.31" right="0.28000000000000003" top="0.98" bottom="1.06" header="0.35" footer="0.28000000000000003"/>
  <pageSetup paperSize="9" scale="54" fitToHeight="2" orientation="portrait" horizontalDpi="4294967292" verticalDpi="4294967292"/>
  <headerFooter>
    <oddFooter xml:space="preserve">&amp;R&amp;"Comic Sans MS,Regular"&amp;11
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Round 1</vt:lpstr>
      <vt:lpstr>Lowest Gross</vt:lpstr>
      <vt:lpstr>'Lowest Gross'!Print_Area</vt:lpstr>
      <vt:lpstr>'Round 1'!Print_Area</vt:lpstr>
      <vt:lpstr>'Lowest Gross'!Print_Titles</vt:lpstr>
      <vt:lpstr>'Round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Dobson</dc:creator>
  <cp:lastModifiedBy>Microsoft Office User</cp:lastModifiedBy>
  <cp:lastPrinted>2020-02-23T05:37:07Z</cp:lastPrinted>
  <dcterms:created xsi:type="dcterms:W3CDTF">2018-09-15T19:41:48Z</dcterms:created>
  <dcterms:modified xsi:type="dcterms:W3CDTF">2020-02-23T05:38:05Z</dcterms:modified>
</cp:coreProperties>
</file>